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30" windowHeight="8115"/>
  </bookViews>
  <sheets>
    <sheet name="Regular" sheetId="1" r:id="rId1"/>
    <sheet name="Coppa" sheetId="2" r:id="rId2"/>
  </sheets>
  <calcPr calcId="125725"/>
</workbook>
</file>

<file path=xl/calcChain.xml><?xml version="1.0" encoding="utf-8"?>
<calcChain xmlns="http://schemas.openxmlformats.org/spreadsheetml/2006/main">
  <c r="E93" i="2"/>
  <c r="B93"/>
  <c r="E92"/>
  <c r="C92" s="1"/>
  <c r="B92"/>
  <c r="F92" s="1"/>
  <c r="F91"/>
  <c r="C91"/>
  <c r="F89"/>
  <c r="C89"/>
  <c r="E69"/>
  <c r="B69"/>
  <c r="E68"/>
  <c r="C68" s="1"/>
  <c r="B68"/>
  <c r="F68" s="1"/>
  <c r="F67"/>
  <c r="C67"/>
  <c r="F65"/>
  <c r="C65"/>
  <c r="E45"/>
  <c r="B45"/>
  <c r="E44"/>
  <c r="C44" s="1"/>
  <c r="B44"/>
  <c r="F44" s="1"/>
  <c r="F43"/>
  <c r="C43"/>
  <c r="F41"/>
  <c r="C41"/>
  <c r="E21"/>
  <c r="B21"/>
  <c r="E20"/>
  <c r="C20" s="1"/>
  <c r="B20"/>
  <c r="F20" s="1"/>
  <c r="F19"/>
  <c r="C19"/>
  <c r="F17"/>
  <c r="C17"/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F21" i="2" l="1"/>
  <c r="F23" s="1"/>
  <c r="F45"/>
  <c r="F48" s="1"/>
  <c r="F69"/>
  <c r="F72" s="1"/>
  <c r="F93"/>
  <c r="F96" s="1"/>
  <c r="C21"/>
  <c r="C23" s="1"/>
  <c r="C45"/>
  <c r="C48" s="1"/>
  <c r="C69"/>
  <c r="C71" s="1"/>
  <c r="C93"/>
  <c r="C96" s="1"/>
  <c r="C57" i="1"/>
  <c r="C60" s="1"/>
  <c r="C129"/>
  <c r="C132" s="1"/>
  <c r="F21"/>
  <c r="F23" s="1"/>
  <c r="F93"/>
  <c r="F95" s="1"/>
  <c r="C21"/>
  <c r="C23" s="1"/>
  <c r="F57"/>
  <c r="F60" s="1"/>
  <c r="C93"/>
  <c r="C96" s="1"/>
  <c r="F129"/>
  <c r="F132" s="1"/>
  <c r="C133" l="1"/>
  <c r="F61"/>
  <c r="F47" i="2"/>
  <c r="F24"/>
  <c r="F71"/>
  <c r="F95"/>
  <c r="C72"/>
  <c r="F73" s="1"/>
  <c r="F51" s="1"/>
  <c r="C97"/>
  <c r="C75" s="1"/>
  <c r="F97"/>
  <c r="F75" s="1"/>
  <c r="C49"/>
  <c r="C27" s="1"/>
  <c r="F49"/>
  <c r="F27" s="1"/>
  <c r="C47"/>
  <c r="C24"/>
  <c r="C95"/>
  <c r="C73"/>
  <c r="C51" s="1"/>
  <c r="C59" i="1"/>
  <c r="C131"/>
  <c r="C95"/>
  <c r="F24"/>
  <c r="F59"/>
  <c r="F131"/>
  <c r="F96"/>
  <c r="F97" s="1"/>
  <c r="F133"/>
  <c r="F111" s="1"/>
  <c r="C111"/>
  <c r="C24"/>
  <c r="F39"/>
  <c r="C61"/>
  <c r="C39" s="1"/>
  <c r="F25" l="1"/>
  <c r="F3" s="1"/>
  <c r="F75"/>
  <c r="C25" i="2"/>
  <c r="C3" s="1"/>
  <c r="F25"/>
  <c r="F3" s="1"/>
  <c r="C97" i="1"/>
  <c r="C75" s="1"/>
  <c r="C25"/>
  <c r="C3" s="1"/>
</calcChain>
</file>

<file path=xl/sharedStrings.xml><?xml version="1.0" encoding="utf-8"?>
<sst xmlns="http://schemas.openxmlformats.org/spreadsheetml/2006/main" count="398" uniqueCount="238">
  <si>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</si>
  <si>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</si>
  <si>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</si>
  <si>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</si>
  <si>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</si>
  <si>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</si>
  <si>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</si>
  <si>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</si>
  <si>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</si>
  <si>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</si>
  <si>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</si>
  <si>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</si>
  <si>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</si>
  <si>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</si>
  <si>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</si>
  <si>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Padelli</t>
  </si>
  <si>
    <t>Barzagli</t>
  </si>
  <si>
    <t>B. Valero</t>
  </si>
  <si>
    <t>Albiol</t>
  </si>
  <si>
    <t>Rincon</t>
  </si>
  <si>
    <t>Icardi</t>
  </si>
  <si>
    <t>Morata</t>
  </si>
  <si>
    <t>Szczesny</t>
  </si>
  <si>
    <t>Mario Rui</t>
  </si>
  <si>
    <t>Buffon </t>
  </si>
  <si>
    <t>Astori </t>
  </si>
  <si>
    <t>Hamsik </t>
  </si>
  <si>
    <t>Gomez A. </t>
  </si>
  <si>
    <t>Eder </t>
  </si>
  <si>
    <t>Salah</t>
  </si>
  <si>
    <t>Hysaj</t>
  </si>
  <si>
    <t>Pogba</t>
  </si>
  <si>
    <t>Insigne</t>
  </si>
  <si>
    <t>Tatarusanu</t>
  </si>
  <si>
    <t>Correa</t>
  </si>
  <si>
    <t>Callejon</t>
  </si>
  <si>
    <t>Marchisio</t>
  </si>
  <si>
    <t>Keita</t>
  </si>
  <si>
    <t>Baselli</t>
  </si>
  <si>
    <t>Candreva</t>
  </si>
  <si>
    <t>miranda</t>
  </si>
  <si>
    <t>quaison</t>
  </si>
  <si>
    <t>kalinic</t>
  </si>
  <si>
    <t>allan</t>
  </si>
  <si>
    <t>khedira</t>
  </si>
  <si>
    <t>soriano</t>
  </si>
  <si>
    <t>higuain</t>
  </si>
  <si>
    <t>20° Giornata Regular Season</t>
  </si>
  <si>
    <t>Goldaniga</t>
  </si>
  <si>
    <t>Toni</t>
  </si>
  <si>
    <t>Dybala</t>
  </si>
  <si>
    <t>Donnarumma</t>
  </si>
  <si>
    <t>Maksimovic</t>
  </si>
  <si>
    <t>Gastaldello</t>
  </si>
  <si>
    <t>Jorghigno</t>
  </si>
  <si>
    <t>Brozovic</t>
  </si>
  <si>
    <t>Saponara</t>
  </si>
  <si>
    <t>Mbakogu</t>
  </si>
  <si>
    <t>Reina</t>
  </si>
  <si>
    <t xml:space="preserve"> Antonelli</t>
  </si>
  <si>
    <t xml:space="preserve"> Koulibaly</t>
  </si>
  <si>
    <t xml:space="preserve"> Izzo</t>
  </si>
  <si>
    <t xml:space="preserve"> Rosi</t>
  </si>
  <si>
    <t xml:space="preserve"> Bonaventura</t>
  </si>
  <si>
    <t xml:space="preserve"> Birsa</t>
  </si>
  <si>
    <t xml:space="preserve"> Mertens</t>
  </si>
  <si>
    <t xml:space="preserve"> De rossi</t>
  </si>
  <si>
    <t xml:space="preserve"> Ilicic</t>
  </si>
  <si>
    <t xml:space="preserve"> Denis </t>
  </si>
  <si>
    <t>HANDANOVIC</t>
  </si>
  <si>
    <t>GHOULAM</t>
  </si>
  <si>
    <t xml:space="preserve"> MARCOS ALONSO</t>
  </si>
  <si>
    <t xml:space="preserve"> BRUNO PERES</t>
  </si>
  <si>
    <t xml:space="preserve"> RODRIGUEZ GO</t>
  </si>
  <si>
    <t>BENASSI</t>
  </si>
  <si>
    <t xml:space="preserve"> DIAWARA</t>
  </si>
  <si>
    <t xml:space="preserve"> MILINKOVIC-SAVIC</t>
  </si>
  <si>
    <t>IMMOBILE</t>
  </si>
  <si>
    <t xml:space="preserve"> DZEKO</t>
  </si>
  <si>
    <t xml:space="preserve"> BERARDI</t>
  </si>
  <si>
    <t>Mirante </t>
  </si>
  <si>
    <t>Rudiger </t>
  </si>
  <si>
    <t>Alex Sandro </t>
  </si>
  <si>
    <t>Ansaldi </t>
  </si>
  <si>
    <t>Pjianic </t>
  </si>
  <si>
    <t>Naingollan </t>
  </si>
  <si>
    <t>Perotti </t>
  </si>
  <si>
    <t>Sansone </t>
  </si>
  <si>
    <t>Pavoletti </t>
  </si>
  <si>
    <t>Maicon </t>
  </si>
  <si>
    <t>Oikonomou </t>
  </si>
  <si>
    <t>Lichtsteiner </t>
  </si>
  <si>
    <t>Giaccherini </t>
  </si>
  <si>
    <t>Thereau </t>
  </si>
  <si>
    <t>Pasqual</t>
  </si>
  <si>
    <t>Duncan</t>
  </si>
  <si>
    <t>El Shaarawi</t>
  </si>
  <si>
    <t>manolas</t>
  </si>
  <si>
    <t>zapata</t>
  </si>
  <si>
    <t>Romagnoli(Felipe)</t>
  </si>
  <si>
    <t>B.Fernabdes(Bertolacci)</t>
  </si>
  <si>
    <t>Perisic(Rigoni)</t>
  </si>
  <si>
    <t>Zappacosta(widmer)</t>
  </si>
  <si>
    <t>Dainelli(Chiellini)</t>
  </si>
  <si>
    <t>27° Giornata Regular Season</t>
  </si>
  <si>
    <t>Peluso</t>
  </si>
  <si>
    <t>Danilo</t>
  </si>
  <si>
    <t>Croce</t>
  </si>
  <si>
    <t>El Shaarawy</t>
  </si>
  <si>
    <t>Sorrentino</t>
  </si>
  <si>
    <t>Tomovic</t>
  </si>
  <si>
    <t>Dainelli</t>
  </si>
  <si>
    <t>Frey</t>
  </si>
  <si>
    <t>Pisano</t>
  </si>
  <si>
    <t>Pereyra</t>
  </si>
  <si>
    <t>Felipe Melo</t>
  </si>
  <si>
    <t>Hetemaj</t>
  </si>
  <si>
    <t>Greco</t>
  </si>
  <si>
    <t>Pandev</t>
  </si>
  <si>
    <t>Floro Flores</t>
  </si>
  <si>
    <t>Digne </t>
  </si>
  <si>
    <t>Zielinski </t>
  </si>
  <si>
    <t>Dzemaili </t>
  </si>
  <si>
    <t>Tello </t>
  </si>
  <si>
    <t>Zarate </t>
  </si>
  <si>
    <t>Neto </t>
  </si>
  <si>
    <t>Dodo </t>
  </si>
  <si>
    <t>Masina </t>
  </si>
  <si>
    <t>Kondogbia </t>
  </si>
  <si>
    <t>Lemina </t>
  </si>
  <si>
    <t>Marrone </t>
  </si>
  <si>
    <t>Babacar </t>
  </si>
  <si>
    <t>Vazquez </t>
  </si>
  <si>
    <t>Eder</t>
  </si>
  <si>
    <t xml:space="preserve"> Medel</t>
  </si>
  <si>
    <t xml:space="preserve"> Florenzi</t>
  </si>
  <si>
    <t xml:space="preserve"> Cuadrado</t>
  </si>
  <si>
    <t xml:space="preserve"> Gilardino</t>
  </si>
  <si>
    <t>Viviano</t>
  </si>
  <si>
    <t xml:space="preserve"> Evra</t>
  </si>
  <si>
    <t xml:space="preserve"> Santon</t>
  </si>
  <si>
    <t xml:space="preserve"> Kurtic</t>
  </si>
  <si>
    <t xml:space="preserve"> Ionita</t>
  </si>
  <si>
    <t xml:space="preserve"> Matavz</t>
  </si>
  <si>
    <t xml:space="preserve"> Zaza</t>
  </si>
  <si>
    <t xml:space="preserve"> Klose</t>
  </si>
  <si>
    <t>glik</t>
  </si>
  <si>
    <t>tino costa</t>
  </si>
  <si>
    <t>quagliarella</t>
  </si>
  <si>
    <t>Bizzarri</t>
  </si>
  <si>
    <t>de silvestri</t>
  </si>
  <si>
    <t>widmer</t>
  </si>
  <si>
    <t>cesar</t>
  </si>
  <si>
    <t>suso</t>
  </si>
  <si>
    <t>parolo</t>
  </si>
  <si>
    <t>castro</t>
  </si>
  <si>
    <t>de roon</t>
  </si>
  <si>
    <t>ljiaic</t>
  </si>
  <si>
    <t>cassano</t>
  </si>
  <si>
    <t>pazzini</t>
  </si>
  <si>
    <t>Marchetti</t>
  </si>
  <si>
    <t>Zukanovic</t>
  </si>
  <si>
    <t>Abate</t>
  </si>
  <si>
    <t>Rigoni</t>
  </si>
  <si>
    <t>Honda</t>
  </si>
  <si>
    <t>Pucciarelli</t>
  </si>
  <si>
    <t>Mancosu</t>
  </si>
  <si>
    <t>Berisha</t>
  </si>
  <si>
    <t>Romagnoli</t>
  </si>
  <si>
    <t>Felipe</t>
  </si>
  <si>
    <t>Adnan</t>
  </si>
  <si>
    <t>Maietta</t>
  </si>
  <si>
    <t>Bertolacci</t>
  </si>
  <si>
    <t>Asamoah</t>
  </si>
  <si>
    <t>Lulic</t>
  </si>
  <si>
    <t>Pinilla</t>
  </si>
  <si>
    <t>Gabbiadini</t>
  </si>
  <si>
    <t>Letizia</t>
  </si>
  <si>
    <t>Bacca</t>
  </si>
  <si>
    <t>Abbiati</t>
  </si>
  <si>
    <t>Acerbi</t>
  </si>
  <si>
    <t>Donsah</t>
  </si>
  <si>
    <t>Cataldi</t>
  </si>
  <si>
    <t>Paredes</t>
  </si>
  <si>
    <t>Belotti</t>
  </si>
  <si>
    <t>Bernardeschi</t>
  </si>
  <si>
    <t>Klose  (Di natale)</t>
  </si>
  <si>
    <t>Ufficio (Ilicic)</t>
  </si>
  <si>
    <t>Ris Ufficio</t>
  </si>
  <si>
    <t>Jesus</t>
  </si>
  <si>
    <t>Keita (Destro)</t>
  </si>
  <si>
    <t>Bertolacci(Candreva)</t>
  </si>
  <si>
    <t>Dodo(Murillo )</t>
  </si>
  <si>
    <t>Pandev(Icardi)</t>
  </si>
  <si>
    <t>Fflores(Morata)</t>
  </si>
  <si>
    <t xml:space="preserve">Mirante </t>
  </si>
  <si>
    <t xml:space="preserve">Ansaldi </t>
  </si>
  <si>
    <t xml:space="preserve">Moretti </t>
  </si>
  <si>
    <t xml:space="preserve">Perotti </t>
  </si>
  <si>
    <t xml:space="preserve">Perisic </t>
  </si>
  <si>
    <t xml:space="preserve">Pjianic </t>
  </si>
  <si>
    <t xml:space="preserve">Mandzukic </t>
  </si>
  <si>
    <t xml:space="preserve">Callejon </t>
  </si>
  <si>
    <t xml:space="preserve">Ciofani </t>
  </si>
  <si>
    <t xml:space="preserve">Sportiello </t>
  </si>
  <si>
    <t xml:space="preserve">Rudiger </t>
  </si>
  <si>
    <t xml:space="preserve">Roncaglia </t>
  </si>
  <si>
    <t>Alex</t>
  </si>
  <si>
    <t xml:space="preserve">Naingollan </t>
  </si>
  <si>
    <t>Taider</t>
  </si>
  <si>
    <t xml:space="preserve">Fernando </t>
  </si>
  <si>
    <t>Sansone</t>
  </si>
  <si>
    <t>Cerci</t>
  </si>
  <si>
    <t>Palacio</t>
  </si>
  <si>
    <t>Handanovic</t>
  </si>
  <si>
    <t>Marcos Alonso</t>
  </si>
  <si>
    <t xml:space="preserve"> Bonucci</t>
  </si>
  <si>
    <t xml:space="preserve"> Ghoulam</t>
  </si>
  <si>
    <t>Felipe Anderson</t>
  </si>
  <si>
    <t xml:space="preserve"> Laxalt</t>
  </si>
  <si>
    <t xml:space="preserve"> Benassi</t>
  </si>
  <si>
    <t>Maccarone</t>
  </si>
  <si>
    <t xml:space="preserve"> Dzeko</t>
  </si>
  <si>
    <t xml:space="preserve"> Immobile</t>
  </si>
  <si>
    <t>Perin</t>
  </si>
  <si>
    <t xml:space="preserve"> Skorupski</t>
  </si>
  <si>
    <t>D'ambrosio</t>
  </si>
  <si>
    <t xml:space="preserve"> Bruno Peres</t>
  </si>
  <si>
    <t xml:space="preserve"> Vrsaljko</t>
  </si>
  <si>
    <t>Milinkovic-savic</t>
  </si>
  <si>
    <t xml:space="preserve"> Kucka</t>
  </si>
  <si>
    <t xml:space="preserve"> Diawara</t>
  </si>
  <si>
    <t>Djordjevic</t>
  </si>
  <si>
    <t xml:space="preserve"> Berardi</t>
  </si>
  <si>
    <t xml:space="preserve"> Dionisi</t>
  </si>
  <si>
    <t>D'Ambrosio( Rodriguez Go)</t>
  </si>
  <si>
    <t>Roncaglia(Blanchard )</t>
  </si>
  <si>
    <t>Naigollan(Missiroli 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</si>
</sst>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topLeftCell="A46" workbookViewId="0">
      <selection activeCell="D77" sqref="D77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104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14</v>
      </c>
      <c r="B3" s="3"/>
      <c r="C3" s="4">
        <f ca="1">IF(COUNT(B5:B15)=11,IF(C24&gt;65.5,INT((C24-60)/6),0)+C25,"")</f>
        <v>1</v>
      </c>
      <c r="D3" t="s">
        <v>9</v>
      </c>
      <c r="E3" s="3"/>
      <c r="F3" s="4">
        <f ca="1">IF(COUNT(E5:E15)=11,IF(F24&gt;65.5,INT((F24-60)/6),0)+F25,"")</f>
        <v>2</v>
      </c>
      <c r="G3" s="2"/>
    </row>
    <row r="4" spans="1:7">
      <c r="A4" s="5">
        <v>343</v>
      </c>
      <c r="B4" s="5"/>
      <c r="C4" s="5"/>
      <c r="D4" s="5">
        <v>343</v>
      </c>
      <c r="E4" s="5"/>
      <c r="F4" s="5"/>
      <c r="G4" s="2"/>
    </row>
    <row r="5" spans="1:7">
      <c r="A5" s="6" t="s">
        <v>160</v>
      </c>
      <c r="B5" s="6">
        <v>6</v>
      </c>
      <c r="C5" s="6"/>
      <c r="D5" s="6" t="s">
        <v>33</v>
      </c>
      <c r="E5" s="6">
        <v>6</v>
      </c>
      <c r="F5" s="6">
        <v>-1</v>
      </c>
      <c r="G5" s="6"/>
    </row>
    <row r="6" spans="1:7">
      <c r="A6" s="6" t="s">
        <v>16</v>
      </c>
      <c r="B6" s="6">
        <v>6</v>
      </c>
      <c r="C6" s="6"/>
      <c r="D6" s="6" t="s">
        <v>97</v>
      </c>
      <c r="E6" s="6">
        <v>6.5</v>
      </c>
      <c r="F6" s="6"/>
      <c r="G6" s="6"/>
    </row>
    <row r="7" spans="1:7">
      <c r="A7" s="6" t="s">
        <v>161</v>
      </c>
      <c r="B7" s="6">
        <v>6</v>
      </c>
      <c r="C7" s="6"/>
      <c r="D7" s="6" t="s">
        <v>40</v>
      </c>
      <c r="E7" s="6">
        <v>7</v>
      </c>
      <c r="F7" s="6">
        <v>1</v>
      </c>
      <c r="G7" s="6"/>
    </row>
    <row r="8" spans="1:7">
      <c r="A8" s="6" t="s">
        <v>162</v>
      </c>
      <c r="B8" s="6">
        <v>7</v>
      </c>
      <c r="C8" s="6">
        <v>-0.5</v>
      </c>
      <c r="D8" s="6" t="s">
        <v>146</v>
      </c>
      <c r="E8" s="6">
        <v>6</v>
      </c>
      <c r="F8" s="6"/>
      <c r="G8" s="6"/>
    </row>
    <row r="9" spans="1:7">
      <c r="A9" s="6" t="s">
        <v>191</v>
      </c>
      <c r="B9" s="6">
        <v>5</v>
      </c>
      <c r="C9" s="6"/>
      <c r="D9" s="6" t="s">
        <v>45</v>
      </c>
      <c r="E9" s="6">
        <v>6</v>
      </c>
      <c r="F9" s="6"/>
      <c r="G9" s="6"/>
    </row>
    <row r="10" spans="1:7">
      <c r="A10" s="6" t="s">
        <v>17</v>
      </c>
      <c r="B10" s="6">
        <v>5.5</v>
      </c>
      <c r="C10" s="6"/>
      <c r="D10" s="6" t="s">
        <v>43</v>
      </c>
      <c r="E10" s="6">
        <v>6.5</v>
      </c>
      <c r="F10" s="6"/>
      <c r="G10" s="6"/>
    </row>
    <row r="11" spans="1:7">
      <c r="A11" s="6" t="s">
        <v>163</v>
      </c>
      <c r="B11" s="6">
        <v>6.5</v>
      </c>
      <c r="C11" s="6">
        <v>3</v>
      </c>
      <c r="D11" s="6" t="s">
        <v>147</v>
      </c>
      <c r="E11" s="6">
        <v>5</v>
      </c>
      <c r="F11" s="6"/>
      <c r="G11" s="6"/>
    </row>
    <row r="12" spans="1:7">
      <c r="A12" s="6" t="s">
        <v>164</v>
      </c>
      <c r="B12" s="6">
        <v>5.5</v>
      </c>
      <c r="C12" s="6"/>
      <c r="D12" s="6" t="s">
        <v>44</v>
      </c>
      <c r="E12" s="6">
        <v>6</v>
      </c>
      <c r="F12" s="6"/>
      <c r="G12" s="6"/>
    </row>
    <row r="13" spans="1:7">
      <c r="A13" s="6" t="s">
        <v>165</v>
      </c>
      <c r="B13" s="6">
        <v>6</v>
      </c>
      <c r="C13" s="6"/>
      <c r="D13" s="6" t="s">
        <v>42</v>
      </c>
      <c r="E13" s="6">
        <v>6.5</v>
      </c>
      <c r="F13" s="6"/>
      <c r="G13" s="6"/>
    </row>
    <row r="14" spans="1:7">
      <c r="A14" s="6" t="s">
        <v>166</v>
      </c>
      <c r="B14" s="6">
        <v>5</v>
      </c>
      <c r="C14" s="6"/>
      <c r="D14" s="6" t="s">
        <v>46</v>
      </c>
      <c r="E14" s="6">
        <v>6.5</v>
      </c>
      <c r="F14" s="6">
        <v>3</v>
      </c>
      <c r="G14" s="6"/>
    </row>
    <row r="15" spans="1:7">
      <c r="A15" s="6" t="s">
        <v>50</v>
      </c>
      <c r="B15" s="6">
        <v>8</v>
      </c>
      <c r="C15" s="6">
        <v>3</v>
      </c>
      <c r="D15" s="6" t="s">
        <v>148</v>
      </c>
      <c r="E15" s="6">
        <v>7</v>
      </c>
      <c r="F15" s="6">
        <v>3</v>
      </c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72</v>
      </c>
      <c r="D17" s="9" t="s">
        <v>0</v>
      </c>
      <c r="E17" s="6"/>
      <c r="F17" s="6">
        <f>SUM(E5:F15)</f>
        <v>75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</v>
      </c>
      <c r="G19" s="7"/>
    </row>
    <row r="20" spans="1:7">
      <c r="A20" s="9" t="s">
        <v>2</v>
      </c>
      <c r="B20" s="11">
        <f ca="1">IF(COUNT(B5:B15)&lt;11,0,AVERAGE(OFFSET(A4,2,1,LEFT(A4),1)))</f>
        <v>6.333333333333333</v>
      </c>
      <c r="C20" s="6">
        <f ca="1">IF(E20&gt;0,-INT(E20*4-23),0)+IF(E20=0,0,4-LEFT(D4))</f>
        <v>-2</v>
      </c>
      <c r="D20" s="9" t="s">
        <v>2</v>
      </c>
      <c r="E20" s="11">
        <f ca="1">IF(COUNT(E5:E15)&lt;11,0,AVERAGE(OFFSET(D4,2,1,LEFT(D4),1)))</f>
        <v>6.5</v>
      </c>
      <c r="F20" s="6">
        <f ca="1">IF(B20&gt;0,-INT(B20*4-23),0)+IF(B20=0,0,4-LEFT(A4))</f>
        <v>-1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22.5</v>
      </c>
      <c r="C21" s="6">
        <f ca="1">IF(B21=E21,0,IF(B21&lt;E21,-1,1)*INT(ABS(B21-E21))/2)</f>
        <v>-0.5</v>
      </c>
      <c r="D21" s="10" t="s">
        <v>3</v>
      </c>
      <c r="E21" s="13">
        <f ca="1">IF(COUNT(E5:E15)&lt;11,0,SUM(OFFSET(D4,2+LEFT(D4),1,MID(D4,2,1),1))+5*IF(MID(D4,2,1)&lt;MID(A4,2,1),MID(A4,2,1)-MID(D4,2,1),0))</f>
        <v>23.5</v>
      </c>
      <c r="F21" s="6">
        <f ca="1">IF(B21=E21,0,IF(B21&gt;E21,-1,1)*INT(ABS(B21-E21))/2)</f>
        <v>0.5</v>
      </c>
      <c r="G21" s="2"/>
    </row>
    <row r="22" spans="1:7">
      <c r="A22" s="9" t="s">
        <v>4</v>
      </c>
      <c r="B22" s="6"/>
      <c r="C22" s="6">
        <v>0</v>
      </c>
      <c r="D22" s="9" t="s">
        <v>4</v>
      </c>
      <c r="E22" s="6"/>
      <c r="F22" s="6">
        <v>1</v>
      </c>
      <c r="G22" s="12"/>
    </row>
    <row r="23" spans="1:7">
      <c r="A23" s="14"/>
      <c r="B23" s="15"/>
      <c r="C23" s="15">
        <f ca="1">SUM(C19:C22)</f>
        <v>-2.5</v>
      </c>
      <c r="D23" s="14"/>
      <c r="E23" s="15"/>
      <c r="F23" s="15">
        <f ca="1">SUM(F19:F22)</f>
        <v>0.5</v>
      </c>
      <c r="G23" s="16"/>
    </row>
    <row r="24" spans="1:7">
      <c r="A24" s="9" t="s">
        <v>5</v>
      </c>
      <c r="B24" s="6"/>
      <c r="C24" s="6">
        <f ca="1">SUM(C17:C22)</f>
        <v>69.5</v>
      </c>
      <c r="D24" s="9" t="s">
        <v>5</v>
      </c>
      <c r="E24" s="6"/>
      <c r="F24" s="6">
        <f ca="1">SUM(F17:F22)</f>
        <v>75.5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IF(C24&lt;F24,INT((ABS(C24-F24))/10),0)+IF(INT((C24-60)/6)=INT((F24-60)/6),IF(-C24+F24&gt;2.5,1,0),0)++IF(INT((C24-60)/6)&gt;INT((F24-60)/6),IF(C24-F24&lt;3,1,0),0)</f>
        <v>0</v>
      </c>
      <c r="G25" s="7"/>
    </row>
    <row r="26" spans="1:7">
      <c r="A26" s="6" t="s">
        <v>167</v>
      </c>
      <c r="B26" s="6"/>
      <c r="C26" s="6"/>
      <c r="D26" s="6" t="s">
        <v>149</v>
      </c>
      <c r="E26" s="6"/>
      <c r="F26" s="6"/>
      <c r="G26" s="6"/>
    </row>
    <row r="27" spans="1:7">
      <c r="A27" s="6" t="s">
        <v>168</v>
      </c>
      <c r="B27" s="6"/>
      <c r="C27" s="6"/>
      <c r="D27" s="6" t="s">
        <v>150</v>
      </c>
      <c r="E27" s="6"/>
      <c r="F27" s="6"/>
      <c r="G27" s="6"/>
    </row>
    <row r="28" spans="1:7">
      <c r="A28" s="6" t="s">
        <v>169</v>
      </c>
      <c r="B28" s="6"/>
      <c r="C28" s="6"/>
      <c r="D28" s="6" t="s">
        <v>151</v>
      </c>
      <c r="E28" s="6"/>
      <c r="F28" s="6"/>
      <c r="G28" s="6"/>
    </row>
    <row r="29" spans="1:7">
      <c r="A29" s="6" t="s">
        <v>170</v>
      </c>
      <c r="B29" s="6"/>
      <c r="C29" s="6"/>
      <c r="D29" s="6" t="s">
        <v>152</v>
      </c>
      <c r="E29" s="6"/>
      <c r="F29" s="6"/>
      <c r="G29" s="6"/>
    </row>
    <row r="30" spans="1:7">
      <c r="A30" s="6" t="s">
        <v>171</v>
      </c>
      <c r="B30" s="6"/>
      <c r="C30" s="6"/>
      <c r="D30" s="6" t="s">
        <v>153</v>
      </c>
      <c r="E30" s="6"/>
      <c r="F30" s="6"/>
      <c r="G30" s="6"/>
    </row>
    <row r="31" spans="1:7">
      <c r="A31" s="6" t="s">
        <v>172</v>
      </c>
      <c r="B31" s="6"/>
      <c r="C31" s="6"/>
      <c r="D31" s="6" t="s">
        <v>154</v>
      </c>
      <c r="E31" s="6"/>
      <c r="F31" s="6"/>
      <c r="G31" s="6"/>
    </row>
    <row r="32" spans="1:7">
      <c r="A32" s="6" t="s">
        <v>173</v>
      </c>
      <c r="B32" s="6"/>
      <c r="C32" s="6"/>
      <c r="D32" s="6" t="s">
        <v>155</v>
      </c>
      <c r="E32" s="6"/>
      <c r="F32" s="6"/>
      <c r="G32" s="6"/>
    </row>
    <row r="33" spans="1:7">
      <c r="A33" s="6" t="s">
        <v>38</v>
      </c>
      <c r="B33" s="6"/>
      <c r="C33" s="6"/>
      <c r="D33" s="6" t="s">
        <v>156</v>
      </c>
      <c r="E33" s="6"/>
      <c r="F33" s="6"/>
      <c r="G33" s="6"/>
    </row>
    <row r="34" spans="1:7">
      <c r="A34" s="6" t="s">
        <v>174</v>
      </c>
      <c r="B34" s="6"/>
      <c r="C34" s="6"/>
      <c r="D34" s="6" t="s">
        <v>157</v>
      </c>
      <c r="E34" s="6"/>
      <c r="F34" s="6"/>
      <c r="G34" s="6"/>
    </row>
    <row r="35" spans="1:7">
      <c r="A35" s="6" t="s">
        <v>175</v>
      </c>
      <c r="B35" s="6"/>
      <c r="C35" s="6"/>
      <c r="D35" s="6" t="s">
        <v>158</v>
      </c>
      <c r="E35" s="6"/>
      <c r="F35" s="6"/>
      <c r="G35" s="6"/>
    </row>
    <row r="36" spans="1:7">
      <c r="A36" s="6" t="s">
        <v>49</v>
      </c>
      <c r="B36" s="6"/>
      <c r="C36" s="6"/>
      <c r="D36" s="6" t="s">
        <v>98</v>
      </c>
      <c r="E36" s="6"/>
      <c r="F36" s="6"/>
      <c r="G36" s="6"/>
    </row>
    <row r="37" spans="1:7">
      <c r="A37" s="6" t="s">
        <v>176</v>
      </c>
      <c r="B37" s="6"/>
      <c r="C37" s="6"/>
      <c r="D37" s="6" t="s">
        <v>159</v>
      </c>
      <c r="E37" s="6"/>
      <c r="F37" s="6"/>
      <c r="G37" s="6"/>
    </row>
    <row r="38" spans="1:7">
      <c r="A38" s="17"/>
      <c r="B38" s="17"/>
      <c r="C38" s="17"/>
      <c r="E38" s="17"/>
      <c r="F38" s="17"/>
      <c r="G38" s="18"/>
    </row>
    <row r="39" spans="1:7" ht="15.75">
      <c r="A39" t="s">
        <v>7</v>
      </c>
      <c r="B39" s="3"/>
      <c r="C39" s="4">
        <f ca="1">IF(COUNT(B41:B51)=11,IF(C60&gt;65.5,INT((C60-60)/6),0)+C61,"")</f>
        <v>2</v>
      </c>
      <c r="D39" t="s">
        <v>13</v>
      </c>
      <c r="E39" s="3"/>
      <c r="F39" s="4">
        <f ca="1">IF(COUNT(E41:E51)=11,IF(F60&gt;65.5,INT((F60-60)/6),0)+F61,"")</f>
        <v>1</v>
      </c>
      <c r="G39" s="4"/>
    </row>
    <row r="40" spans="1:7">
      <c r="A40" s="5">
        <v>352</v>
      </c>
      <c r="B40" s="5"/>
      <c r="C40" s="5"/>
      <c r="D40" s="5">
        <v>343</v>
      </c>
      <c r="E40" s="5"/>
      <c r="F40" s="5"/>
      <c r="G40" s="19"/>
    </row>
    <row r="41" spans="1:7">
      <c r="A41" s="6" t="s">
        <v>24</v>
      </c>
      <c r="B41" s="7">
        <v>6.5</v>
      </c>
      <c r="C41" s="7"/>
      <c r="D41" s="6" t="s">
        <v>22</v>
      </c>
      <c r="E41" s="7">
        <v>6.5</v>
      </c>
      <c r="F41" s="7">
        <v>-1</v>
      </c>
    </row>
    <row r="42" spans="1:7">
      <c r="A42" s="6" t="s">
        <v>25</v>
      </c>
      <c r="B42" s="7">
        <v>6</v>
      </c>
      <c r="C42" s="7">
        <v>-0.5</v>
      </c>
      <c r="D42" s="6" t="s">
        <v>105</v>
      </c>
      <c r="E42" s="7">
        <v>5</v>
      </c>
      <c r="F42" s="7"/>
      <c r="G42" s="20"/>
    </row>
    <row r="43" spans="1:7">
      <c r="A43" s="6" t="s">
        <v>192</v>
      </c>
      <c r="B43" s="7">
        <v>5</v>
      </c>
      <c r="C43" s="7"/>
      <c r="D43" s="6" t="s">
        <v>106</v>
      </c>
      <c r="E43" s="7">
        <v>5.5</v>
      </c>
      <c r="F43" s="7">
        <v>-0.5</v>
      </c>
      <c r="G43" s="20"/>
    </row>
    <row r="44" spans="1:7">
      <c r="A44" s="6" t="s">
        <v>120</v>
      </c>
      <c r="B44" s="7">
        <v>6</v>
      </c>
      <c r="C44" s="7"/>
      <c r="D44" s="6" t="s">
        <v>18</v>
      </c>
      <c r="E44" s="7">
        <v>6</v>
      </c>
      <c r="F44" s="7">
        <v>-0.5</v>
      </c>
      <c r="G44" s="20"/>
    </row>
    <row r="45" spans="1:7">
      <c r="A45" s="6" t="s">
        <v>92</v>
      </c>
      <c r="B45" s="7">
        <v>5</v>
      </c>
      <c r="C45" s="7"/>
      <c r="D45" s="6" t="s">
        <v>19</v>
      </c>
      <c r="E45" s="7">
        <v>6</v>
      </c>
      <c r="F45" s="7"/>
      <c r="G45" s="21"/>
    </row>
    <row r="46" spans="1:7">
      <c r="A46" s="6" t="s">
        <v>121</v>
      </c>
      <c r="B46" s="7">
        <v>6.5</v>
      </c>
      <c r="C46" s="7"/>
      <c r="D46" s="6" t="s">
        <v>107</v>
      </c>
      <c r="E46" s="7">
        <v>7</v>
      </c>
      <c r="F46" s="7"/>
      <c r="G46" s="20"/>
    </row>
    <row r="47" spans="1:7">
      <c r="A47" s="6" t="s">
        <v>26</v>
      </c>
      <c r="B47" s="7">
        <v>6</v>
      </c>
      <c r="C47" s="7"/>
      <c r="D47" s="6" t="s">
        <v>36</v>
      </c>
      <c r="E47" s="7">
        <v>6</v>
      </c>
      <c r="F47" s="7"/>
      <c r="G47" s="20"/>
    </row>
    <row r="48" spans="1:7">
      <c r="A48" s="6" t="s">
        <v>122</v>
      </c>
      <c r="B48" s="7">
        <v>5.5</v>
      </c>
      <c r="C48" s="7"/>
      <c r="D48" s="6" t="s">
        <v>95</v>
      </c>
      <c r="E48" s="7">
        <v>6</v>
      </c>
      <c r="F48" s="7">
        <v>-0.5</v>
      </c>
      <c r="G48" s="20"/>
    </row>
    <row r="49" spans="1:7">
      <c r="A49" s="6" t="s">
        <v>123</v>
      </c>
      <c r="B49" s="7">
        <v>6</v>
      </c>
      <c r="C49" s="7">
        <v>1</v>
      </c>
      <c r="D49" s="6" t="s">
        <v>193</v>
      </c>
      <c r="E49" s="7">
        <v>7</v>
      </c>
      <c r="F49" s="7"/>
      <c r="G49" s="20"/>
    </row>
    <row r="50" spans="1:7">
      <c r="A50" s="6" t="s">
        <v>124</v>
      </c>
      <c r="B50" s="7">
        <v>6.5</v>
      </c>
      <c r="C50" s="7">
        <v>3</v>
      </c>
      <c r="D50" s="6" t="s">
        <v>194</v>
      </c>
      <c r="E50" s="7">
        <v>6</v>
      </c>
      <c r="F50" s="7"/>
      <c r="G50" s="21"/>
    </row>
    <row r="51" spans="1:7">
      <c r="A51" s="6" t="s">
        <v>29</v>
      </c>
      <c r="B51" s="7">
        <v>7</v>
      </c>
      <c r="C51" s="7">
        <v>1</v>
      </c>
      <c r="D51" s="6" t="s">
        <v>108</v>
      </c>
      <c r="E51" s="7">
        <v>6</v>
      </c>
      <c r="F51" s="7"/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70.5</v>
      </c>
      <c r="D53" s="9" t="s">
        <v>0</v>
      </c>
      <c r="E53" s="6"/>
      <c r="F53" s="6">
        <f>SUM(E41:F51)</f>
        <v>64.5</v>
      </c>
      <c r="G53" s="6"/>
    </row>
    <row r="54" spans="1:7">
      <c r="A54" s="10"/>
      <c r="B54" s="6"/>
      <c r="C54" s="6"/>
      <c r="D54" s="10"/>
      <c r="E54" s="6"/>
      <c r="F54" s="6">
        <v>0</v>
      </c>
      <c r="G54" s="6"/>
    </row>
    <row r="55" spans="1:7">
      <c r="A55" s="9" t="s">
        <v>1</v>
      </c>
      <c r="B55" s="6"/>
      <c r="C55" s="6">
        <f>IF(B41&gt;6,B41-6,0)</f>
        <v>0.5</v>
      </c>
      <c r="D55" s="9" t="s">
        <v>1</v>
      </c>
      <c r="E55" s="6"/>
      <c r="F55" s="6">
        <f>IF(E41&gt;6,E41-6,0)</f>
        <v>0.5</v>
      </c>
      <c r="G55" s="7"/>
    </row>
    <row r="56" spans="1:7">
      <c r="A56" s="9" t="s">
        <v>2</v>
      </c>
      <c r="B56" s="11">
        <f ca="1">IF(COUNT(B41:B51)&lt;11,0,AVERAGE(OFFSET(A40,2,1,LEFT(A40),1)))</f>
        <v>5.666666666666667</v>
      </c>
      <c r="C56" s="6">
        <f ca="1">IF(E56&gt;0,-INT(E56*4-23),0)+IF(E56=0,0,4-LEFT(D40))</f>
        <v>2</v>
      </c>
      <c r="D56" s="9" t="s">
        <v>2</v>
      </c>
      <c r="E56" s="11">
        <f ca="1">IF(COUNT(E41:E51)&lt;11,0,AVERAGE(OFFSET(D40,2,1,LEFT(D40),1)))</f>
        <v>5.5</v>
      </c>
      <c r="F56" s="6">
        <f ca="1">IF(B56&gt;0,-INT(B56*4-23),0)+IF(B56=0,0,4-LEFT(A40))</f>
        <v>2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29</v>
      </c>
      <c r="C57" s="6">
        <f ca="1">IF(B57=E57,0,IF(B57&lt;E57,-1,1)*INT(ABS(B57-E57))/2)</f>
        <v>-0.5</v>
      </c>
      <c r="D57" s="10" t="s">
        <v>3</v>
      </c>
      <c r="E57" s="13">
        <f ca="1">IF(COUNT(E41:E51)&lt;11,0,SUM(OFFSET(D40,2+LEFT(D40),1,MID(D40,2,1),1))+5*IF(MID(D40,2,1)&lt;MID(A40,2,1),MID(A40,2,1)-MID(D40,2,1),0))</f>
        <v>30</v>
      </c>
      <c r="F57" s="6">
        <f ca="1">IF(B57=E57,0,IF(B57&gt;E57,-1,1)*INT(ABS(B57-E57))/2)</f>
        <v>0.5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2</v>
      </c>
      <c r="D59" s="14"/>
      <c r="E59" s="15"/>
      <c r="F59" s="15">
        <f ca="1">SUM(F55:F58)</f>
        <v>3</v>
      </c>
      <c r="G59" s="16"/>
    </row>
    <row r="60" spans="1:7">
      <c r="A60" s="9" t="s">
        <v>5</v>
      </c>
      <c r="B60" s="6"/>
      <c r="C60" s="6">
        <f ca="1">SUM(C53:C58)</f>
        <v>72.5</v>
      </c>
      <c r="D60" s="9" t="s">
        <v>5</v>
      </c>
      <c r="E60" s="6"/>
      <c r="F60" s="6">
        <f ca="1">SUM(F53:F58)</f>
        <v>67.5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IF(C60&lt;F60,INT((ABS(C60-F60))/10),0)+IF(INT((C60-60)/6)=INT((F60-60)/6),IF(-C60+F60&gt;2.5,1,0),0)++IF(INT((C60-60)/6)&gt;INT((F60-60)/6),IF(C60-F60&lt;3,1,0),0)</f>
        <v>0</v>
      </c>
      <c r="G61" s="7"/>
    </row>
    <row r="62" spans="1:7">
      <c r="A62" s="6" t="s">
        <v>125</v>
      </c>
      <c r="B62" s="6"/>
      <c r="C62" s="6"/>
      <c r="D62" s="6" t="s">
        <v>109</v>
      </c>
      <c r="E62" s="6"/>
      <c r="F62" s="6"/>
      <c r="G62" s="6"/>
    </row>
    <row r="63" spans="1:7">
      <c r="A63" s="6" t="s">
        <v>91</v>
      </c>
      <c r="B63" s="6"/>
      <c r="C63" s="6"/>
      <c r="D63" s="6" t="s">
        <v>94</v>
      </c>
      <c r="E63" s="6"/>
      <c r="F63" s="6"/>
      <c r="G63" s="6"/>
    </row>
    <row r="64" spans="1:7">
      <c r="A64" s="6" t="s">
        <v>126</v>
      </c>
      <c r="B64" s="6"/>
      <c r="C64" s="6"/>
      <c r="D64" s="6" t="s">
        <v>110</v>
      </c>
      <c r="E64" s="6"/>
      <c r="F64" s="6"/>
      <c r="G64" s="6"/>
    </row>
    <row r="65" spans="1:7">
      <c r="A65" s="6" t="s">
        <v>127</v>
      </c>
      <c r="B65" s="6"/>
      <c r="C65" s="6"/>
      <c r="D65" s="6" t="s">
        <v>111</v>
      </c>
      <c r="E65" s="6"/>
      <c r="F65" s="6"/>
      <c r="G65" s="6"/>
    </row>
    <row r="66" spans="1:7">
      <c r="A66" s="6" t="s">
        <v>27</v>
      </c>
      <c r="B66" s="6"/>
      <c r="C66" s="6"/>
      <c r="D66" s="6" t="s">
        <v>112</v>
      </c>
      <c r="E66" s="6"/>
      <c r="F66" s="6"/>
      <c r="G66" s="6"/>
    </row>
    <row r="67" spans="1:7">
      <c r="A67" s="6" t="s">
        <v>128</v>
      </c>
      <c r="B67" s="6"/>
      <c r="C67" s="6"/>
      <c r="D67" s="6" t="s">
        <v>113</v>
      </c>
      <c r="E67" s="6"/>
      <c r="F67" s="6"/>
      <c r="G67" s="6"/>
    </row>
    <row r="68" spans="1:7">
      <c r="A68" s="6" t="s">
        <v>129</v>
      </c>
      <c r="B68" s="6"/>
      <c r="C68" s="6"/>
      <c r="D68" s="6" t="s">
        <v>114</v>
      </c>
      <c r="E68" s="6"/>
      <c r="F68" s="6"/>
      <c r="G68" s="6"/>
    </row>
    <row r="69" spans="1:7">
      <c r="A69" s="6" t="s">
        <v>130</v>
      </c>
      <c r="B69" s="6"/>
      <c r="C69" s="6"/>
      <c r="D69" s="6" t="s">
        <v>115</v>
      </c>
      <c r="E69" s="6"/>
      <c r="F69" s="6"/>
      <c r="G69" s="6"/>
    </row>
    <row r="70" spans="1:7">
      <c r="A70" s="6" t="s">
        <v>131</v>
      </c>
      <c r="B70" s="6"/>
      <c r="C70" s="6"/>
      <c r="D70" s="6" t="s">
        <v>116</v>
      </c>
      <c r="E70" s="6"/>
      <c r="F70" s="6"/>
      <c r="G70" s="6"/>
    </row>
    <row r="71" spans="1:7">
      <c r="A71" s="6" t="s">
        <v>93</v>
      </c>
      <c r="B71" s="6"/>
      <c r="C71" s="6"/>
      <c r="D71" s="6" t="s">
        <v>117</v>
      </c>
      <c r="E71" s="6"/>
      <c r="F71" s="6"/>
      <c r="G71" s="6"/>
    </row>
    <row r="72" spans="1:7">
      <c r="A72" s="6" t="s">
        <v>132</v>
      </c>
      <c r="B72" s="6"/>
      <c r="C72" s="6"/>
      <c r="D72" s="6" t="s">
        <v>118</v>
      </c>
      <c r="E72" s="6"/>
      <c r="F72" s="6"/>
      <c r="G72" s="6"/>
    </row>
    <row r="73" spans="1:7">
      <c r="A73" s="6" t="s">
        <v>133</v>
      </c>
      <c r="B73" s="6"/>
      <c r="C73" s="6"/>
      <c r="D73" s="6" t="s">
        <v>119</v>
      </c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12</v>
      </c>
      <c r="B75" s="3"/>
      <c r="C75" s="4">
        <f ca="1">IF(COUNT(B77:B87)=11,IF(C96&gt;65.5,INT((C96-60)/6),0)+C97,"")</f>
        <v>3</v>
      </c>
      <c r="D75" t="s">
        <v>10</v>
      </c>
      <c r="E75" s="3"/>
      <c r="F75" s="4">
        <f ca="1">IF(COUNT(E77:E87)=11,IF(F96&gt;65.5,INT((F96-60)/6),0)+F97,"")</f>
        <v>1</v>
      </c>
    </row>
    <row r="76" spans="1:7">
      <c r="A76" s="5">
        <v>343</v>
      </c>
      <c r="B76" s="5"/>
      <c r="C76" s="5"/>
      <c r="D76" s="5">
        <v>343</v>
      </c>
      <c r="E76" s="5"/>
      <c r="F76" s="5"/>
      <c r="G76" s="19"/>
    </row>
    <row r="77" spans="1:7">
      <c r="A77" s="7" t="s">
        <v>58</v>
      </c>
      <c r="B77" s="7">
        <v>6.5</v>
      </c>
      <c r="C77" s="7"/>
      <c r="D77" s="7" t="s">
        <v>51</v>
      </c>
      <c r="E77" s="7">
        <v>6</v>
      </c>
      <c r="F77" s="7"/>
      <c r="G77" s="6"/>
    </row>
    <row r="78" spans="1:7">
      <c r="A78" s="7" t="s">
        <v>60</v>
      </c>
      <c r="B78" s="7">
        <v>6.5</v>
      </c>
      <c r="C78" s="7"/>
      <c r="D78" s="7" t="s">
        <v>30</v>
      </c>
      <c r="E78" s="7">
        <v>6.5</v>
      </c>
      <c r="F78" s="7"/>
      <c r="G78" s="6"/>
    </row>
    <row r="79" spans="1:7">
      <c r="A79" s="7" t="s">
        <v>61</v>
      </c>
      <c r="B79" s="7">
        <v>7</v>
      </c>
      <c r="C79" s="7"/>
      <c r="D79" s="7" t="s">
        <v>177</v>
      </c>
      <c r="E79" s="7">
        <v>6</v>
      </c>
      <c r="F79" s="7">
        <v>-0.5</v>
      </c>
      <c r="G79" s="6"/>
    </row>
    <row r="80" spans="1:7">
      <c r="A80" s="7" t="s">
        <v>59</v>
      </c>
      <c r="B80" s="7">
        <v>6</v>
      </c>
      <c r="C80" s="7"/>
      <c r="D80" s="7" t="s">
        <v>189</v>
      </c>
      <c r="E80" s="7">
        <v>6</v>
      </c>
      <c r="F80" s="7"/>
      <c r="G80" s="17"/>
    </row>
    <row r="81" spans="1:7">
      <c r="A81" s="7" t="s">
        <v>63</v>
      </c>
      <c r="B81" s="7">
        <v>5.5</v>
      </c>
      <c r="C81" s="7">
        <v>-0.5</v>
      </c>
      <c r="D81" s="7" t="s">
        <v>54</v>
      </c>
      <c r="E81" s="7">
        <v>7</v>
      </c>
      <c r="F81" s="7"/>
      <c r="G81" s="17"/>
    </row>
    <row r="82" spans="1:7">
      <c r="A82" s="7" t="s">
        <v>134</v>
      </c>
      <c r="B82" s="7">
        <v>6.5</v>
      </c>
      <c r="C82" s="7">
        <v>-0.5</v>
      </c>
      <c r="D82" s="7" t="s">
        <v>31</v>
      </c>
      <c r="E82" s="7">
        <v>6</v>
      </c>
      <c r="F82" s="7"/>
      <c r="G82" s="17"/>
    </row>
    <row r="83" spans="1:7">
      <c r="A83" s="7" t="s">
        <v>135</v>
      </c>
      <c r="B83" s="7">
        <v>7</v>
      </c>
      <c r="C83" s="7">
        <v>3</v>
      </c>
      <c r="D83" s="7" t="s">
        <v>56</v>
      </c>
      <c r="E83" s="7">
        <v>6.5</v>
      </c>
      <c r="F83" s="7"/>
      <c r="G83" s="17"/>
    </row>
    <row r="84" spans="1:7">
      <c r="A84" s="7" t="s">
        <v>136</v>
      </c>
      <c r="B84" s="7">
        <v>7</v>
      </c>
      <c r="C84" s="7"/>
      <c r="D84" s="7" t="s">
        <v>55</v>
      </c>
      <c r="E84" s="7">
        <v>6</v>
      </c>
      <c r="F84" s="7"/>
      <c r="G84" s="17"/>
    </row>
    <row r="85" spans="1:7">
      <c r="A85" s="6" t="s">
        <v>187</v>
      </c>
      <c r="B85" s="7">
        <v>0</v>
      </c>
      <c r="C85" s="7"/>
      <c r="D85" s="7" t="s">
        <v>178</v>
      </c>
      <c r="E85" s="7">
        <v>5</v>
      </c>
      <c r="F85" s="7"/>
      <c r="G85" s="17"/>
    </row>
    <row r="86" spans="1:7">
      <c r="A86" s="7" t="s">
        <v>186</v>
      </c>
      <c r="B86" s="7">
        <v>7.5</v>
      </c>
      <c r="C86" s="7">
        <v>6</v>
      </c>
      <c r="D86" s="7" t="s">
        <v>32</v>
      </c>
      <c r="E86" s="7">
        <v>6.5</v>
      </c>
      <c r="F86" s="7"/>
      <c r="G86" s="17"/>
    </row>
    <row r="87" spans="1:7">
      <c r="A87" s="7" t="s">
        <v>137</v>
      </c>
      <c r="B87" s="7">
        <v>5.5</v>
      </c>
      <c r="C87" s="7"/>
      <c r="D87" s="7" t="s">
        <v>190</v>
      </c>
      <c r="E87" s="7">
        <v>7</v>
      </c>
      <c r="F87" s="7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73</v>
      </c>
      <c r="D89" s="9" t="s">
        <v>0</v>
      </c>
      <c r="E89" s="6"/>
      <c r="F89" s="6">
        <f>SUM(E77:F87)</f>
        <v>68</v>
      </c>
      <c r="G89" s="6"/>
    </row>
    <row r="90" spans="1:7">
      <c r="A90" s="10" t="s">
        <v>188</v>
      </c>
      <c r="B90" s="6"/>
      <c r="C90" s="6">
        <v>4</v>
      </c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0.5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6.5</v>
      </c>
      <c r="C92" s="6">
        <f ca="1">IF(E92&gt;0,-INT(E92*4-23),0)+IF(E92=0,0,4-LEFT(D76))</f>
        <v>0</v>
      </c>
      <c r="D92" s="9" t="s">
        <v>2</v>
      </c>
      <c r="E92" s="11">
        <f ca="1">IF(COUNT(E77:E87)&lt;11,0,AVERAGE(OFFSET(D76,2,1,LEFT(D76),1)))</f>
        <v>6.166666666666667</v>
      </c>
      <c r="F92" s="6">
        <f ca="1">IF(B92&gt;0,-INT(B92*4-23),0)+IF(B92=0,0,4-LEFT(A76))</f>
        <v>-2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26</v>
      </c>
      <c r="C93" s="6">
        <f ca="1">IF(B93=E93,0,IF(B93&lt;E93,-1,1)*INT(ABS(B93-E93))/2)</f>
        <v>0</v>
      </c>
      <c r="D93" s="10" t="s">
        <v>3</v>
      </c>
      <c r="E93" s="13">
        <f ca="1">IF(COUNT(E77:E87)&lt;11,0,SUM(OFFSET(D76,2+LEFT(D76),1,MID(D76,2,1),1))+5*IF(MID(D76,2,1)&lt;MID(A76,2,1),MID(A76,2,1)-MID(D76,2,1),0))</f>
        <v>25.5</v>
      </c>
      <c r="F93" s="6">
        <f ca="1">IF(B93=E93,0,IF(B93&gt;E93,-1,1)*INT(ABS(B93-E93))/2)</f>
        <v>0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1.5</v>
      </c>
      <c r="G94" s="12"/>
    </row>
    <row r="95" spans="1:7">
      <c r="A95" s="14"/>
      <c r="B95" s="15"/>
      <c r="C95" s="15">
        <f ca="1">SUM(C91:C94)</f>
        <v>0.5</v>
      </c>
      <c r="D95" s="14"/>
      <c r="E95" s="15"/>
      <c r="F95" s="22">
        <f ca="1">SUM(F91:F94)</f>
        <v>-0.5</v>
      </c>
      <c r="G95" s="16"/>
    </row>
    <row r="96" spans="1:7">
      <c r="A96" s="9" t="s">
        <v>5</v>
      </c>
      <c r="B96" s="6"/>
      <c r="C96" s="6">
        <f ca="1">SUM(C89:C94)</f>
        <v>77.5</v>
      </c>
      <c r="D96" s="9" t="s">
        <v>5</v>
      </c>
      <c r="E96" s="6"/>
      <c r="F96" s="6">
        <f ca="1">SUM(F89:F94)</f>
        <v>67.5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1</v>
      </c>
      <c r="D97" s="9" t="s">
        <v>6</v>
      </c>
      <c r="E97" s="6"/>
      <c r="F97" s="6">
        <f ca="1">IF(C96&lt;F96,INT((ABS(C96-F96))/10),0)+IF(INT((C96-60)/6)=INT((F96-60)/6),IF(-C96+F96&gt;2.5,1,0),0)++IF(INT((C96-60)/6)&gt;INT((F96-60)/6),IF(C96-F96&lt;3,1,0),0)</f>
        <v>0</v>
      </c>
      <c r="G97" s="7"/>
    </row>
    <row r="98" spans="1:7">
      <c r="A98" s="6" t="s">
        <v>138</v>
      </c>
      <c r="B98" s="6"/>
      <c r="C98" s="6"/>
      <c r="D98" s="6" t="s">
        <v>179</v>
      </c>
      <c r="E98" s="6"/>
      <c r="F98" s="6"/>
      <c r="G98" s="6"/>
    </row>
    <row r="99" spans="1:7">
      <c r="A99" s="6" t="s">
        <v>139</v>
      </c>
      <c r="B99" s="6"/>
      <c r="C99" s="6"/>
      <c r="D99" s="6" t="s">
        <v>53</v>
      </c>
      <c r="E99" s="6"/>
      <c r="F99" s="6"/>
      <c r="G99" s="6"/>
    </row>
    <row r="100" spans="1:7">
      <c r="A100" s="6" t="s">
        <v>62</v>
      </c>
      <c r="B100" s="6"/>
      <c r="C100" s="6"/>
      <c r="D100" s="6" t="s">
        <v>180</v>
      </c>
      <c r="E100" s="6"/>
      <c r="F100" s="6"/>
      <c r="G100" s="6"/>
    </row>
    <row r="101" spans="1:7">
      <c r="A101" s="6" t="s">
        <v>140</v>
      </c>
      <c r="B101" s="6"/>
      <c r="C101" s="6"/>
      <c r="D101" s="6" t="s">
        <v>52</v>
      </c>
      <c r="E101" s="6"/>
      <c r="F101" s="6"/>
      <c r="G101" s="6"/>
    </row>
    <row r="102" spans="1:7">
      <c r="A102" s="6" t="s">
        <v>65</v>
      </c>
      <c r="B102" s="6"/>
      <c r="C102" s="6"/>
      <c r="D102" s="6" t="s">
        <v>181</v>
      </c>
      <c r="E102" s="6"/>
      <c r="F102" s="6"/>
      <c r="G102" s="6"/>
    </row>
    <row r="103" spans="1:7">
      <c r="A103" s="6" t="s">
        <v>141</v>
      </c>
      <c r="B103" s="6"/>
      <c r="C103" s="6"/>
      <c r="D103" s="6" t="s">
        <v>182</v>
      </c>
      <c r="E103" s="6"/>
      <c r="F103" s="6"/>
      <c r="G103" s="6"/>
    </row>
    <row r="104" spans="1:7">
      <c r="A104" s="6" t="s">
        <v>64</v>
      </c>
      <c r="B104" s="6"/>
      <c r="C104" s="6"/>
      <c r="D104" s="6" t="s">
        <v>183</v>
      </c>
      <c r="E104" s="6"/>
      <c r="F104" s="6"/>
      <c r="G104" s="6"/>
    </row>
    <row r="105" spans="1:7">
      <c r="A105" s="6" t="s">
        <v>66</v>
      </c>
      <c r="B105" s="6"/>
      <c r="C105" s="6"/>
      <c r="D105" s="6" t="s">
        <v>37</v>
      </c>
      <c r="E105" s="6"/>
      <c r="F105" s="6"/>
      <c r="G105" s="6"/>
    </row>
    <row r="106" spans="1:7">
      <c r="A106" s="6" t="s">
        <v>142</v>
      </c>
      <c r="B106" s="6"/>
      <c r="C106" s="6"/>
      <c r="D106" s="6" t="s">
        <v>184</v>
      </c>
      <c r="E106" s="6"/>
      <c r="F106" s="6"/>
      <c r="G106" s="6"/>
    </row>
    <row r="107" spans="1:7">
      <c r="A107" s="6" t="s">
        <v>143</v>
      </c>
      <c r="B107" s="6"/>
      <c r="C107" s="6"/>
      <c r="D107" s="6" t="s">
        <v>185</v>
      </c>
      <c r="E107" s="6"/>
      <c r="F107" s="6"/>
      <c r="G107" s="6"/>
    </row>
    <row r="108" spans="1:7">
      <c r="A108" s="6" t="s">
        <v>144</v>
      </c>
      <c r="B108" s="6"/>
      <c r="C108" s="6"/>
      <c r="D108" s="6"/>
      <c r="E108" s="6"/>
      <c r="F108" s="6"/>
      <c r="G108" s="6"/>
    </row>
    <row r="109" spans="1:7">
      <c r="A109" s="6" t="s">
        <v>145</v>
      </c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8</v>
      </c>
      <c r="B111" s="3"/>
      <c r="C111" s="4">
        <f ca="1">IF(COUNT(B113:B123)=11,IF(C132&gt;65.5,INT((C132-60)/6),0)+C133,"")</f>
        <v>1</v>
      </c>
      <c r="D111" t="s">
        <v>11</v>
      </c>
      <c r="E111" s="3"/>
      <c r="F111" s="4">
        <f ca="1">IF(COUNT(E113:E123)=11,IF(F132&gt;65.5,INT((F132-60)/6),0)+F133,"")</f>
        <v>2</v>
      </c>
      <c r="G111" s="4"/>
    </row>
    <row r="112" spans="1:7">
      <c r="A112" s="5">
        <v>343</v>
      </c>
      <c r="B112" s="5"/>
      <c r="C112" s="5"/>
      <c r="D112" s="5">
        <v>433</v>
      </c>
      <c r="E112" s="5"/>
      <c r="F112" s="5"/>
      <c r="G112" s="19"/>
    </row>
    <row r="113" spans="1:7">
      <c r="A113" s="6" t="s">
        <v>195</v>
      </c>
      <c r="B113" s="11">
        <v>6</v>
      </c>
      <c r="C113" s="6">
        <v>-2</v>
      </c>
      <c r="D113" s="6" t="s">
        <v>214</v>
      </c>
      <c r="E113" s="6">
        <v>6</v>
      </c>
      <c r="F113" s="6">
        <v>-1</v>
      </c>
      <c r="G113" s="6"/>
    </row>
    <row r="114" spans="1:7">
      <c r="A114" s="6" t="s">
        <v>236</v>
      </c>
      <c r="B114" s="6">
        <v>5.5</v>
      </c>
      <c r="C114" s="6"/>
      <c r="D114" s="6" t="s">
        <v>215</v>
      </c>
      <c r="E114" s="6">
        <v>6</v>
      </c>
      <c r="F114" s="6"/>
    </row>
    <row r="115" spans="1:7">
      <c r="A115" s="6" t="s">
        <v>196</v>
      </c>
      <c r="B115" s="6">
        <v>7</v>
      </c>
      <c r="C115" s="6"/>
      <c r="D115" s="6" t="s">
        <v>235</v>
      </c>
      <c r="E115" s="6">
        <v>7</v>
      </c>
      <c r="F115" s="6">
        <v>3</v>
      </c>
    </row>
    <row r="116" spans="1:7">
      <c r="A116" s="6" t="s">
        <v>197</v>
      </c>
      <c r="B116" s="6">
        <v>5.5</v>
      </c>
      <c r="C116" s="6">
        <v>-0.5</v>
      </c>
      <c r="D116" s="6" t="s">
        <v>216</v>
      </c>
      <c r="E116" s="6">
        <v>6</v>
      </c>
      <c r="F116" s="6"/>
    </row>
    <row r="117" spans="1:7">
      <c r="A117" s="6" t="s">
        <v>198</v>
      </c>
      <c r="B117" s="6">
        <v>7</v>
      </c>
      <c r="C117" s="6"/>
      <c r="D117" s="6" t="s">
        <v>217</v>
      </c>
      <c r="E117" s="6">
        <v>6</v>
      </c>
      <c r="F117" s="6"/>
    </row>
    <row r="118" spans="1:7">
      <c r="A118" s="6" t="s">
        <v>199</v>
      </c>
      <c r="B118" s="6">
        <v>7.5</v>
      </c>
      <c r="C118" s="6">
        <v>3</v>
      </c>
      <c r="D118" s="6" t="s">
        <v>218</v>
      </c>
      <c r="E118" s="6">
        <v>6</v>
      </c>
      <c r="F118" s="6">
        <v>1</v>
      </c>
    </row>
    <row r="119" spans="1:7">
      <c r="A119" s="6" t="s">
        <v>237</v>
      </c>
      <c r="B119" s="6">
        <v>6.5</v>
      </c>
      <c r="C119" s="6">
        <v>-0.5</v>
      </c>
      <c r="D119" s="6" t="s">
        <v>219</v>
      </c>
      <c r="E119" s="6">
        <v>5.5</v>
      </c>
      <c r="F119" s="6"/>
    </row>
    <row r="120" spans="1:7">
      <c r="A120" s="6" t="s">
        <v>200</v>
      </c>
      <c r="B120" s="6">
        <v>6.5</v>
      </c>
      <c r="C120" s="6"/>
      <c r="D120" s="6" t="s">
        <v>220</v>
      </c>
      <c r="E120" s="6">
        <v>6</v>
      </c>
      <c r="F120" s="6">
        <v>-0.5</v>
      </c>
    </row>
    <row r="121" spans="1:7">
      <c r="A121" s="6" t="s">
        <v>201</v>
      </c>
      <c r="B121" s="6">
        <v>6.5</v>
      </c>
      <c r="C121" s="6"/>
      <c r="D121" s="6" t="s">
        <v>221</v>
      </c>
      <c r="E121" s="6">
        <v>5.5</v>
      </c>
      <c r="F121" s="6"/>
    </row>
    <row r="122" spans="1:7">
      <c r="A122" s="6" t="s">
        <v>202</v>
      </c>
      <c r="B122" s="6">
        <v>6</v>
      </c>
      <c r="C122" s="6"/>
      <c r="D122" s="6" t="s">
        <v>222</v>
      </c>
      <c r="E122" s="6">
        <v>7</v>
      </c>
      <c r="F122" s="6">
        <v>2.5</v>
      </c>
    </row>
    <row r="123" spans="1:7">
      <c r="A123" s="6" t="s">
        <v>203</v>
      </c>
      <c r="B123" s="6">
        <v>5.5</v>
      </c>
      <c r="C123" s="6"/>
      <c r="D123" s="6" t="s">
        <v>223</v>
      </c>
      <c r="E123" s="6">
        <v>7</v>
      </c>
      <c r="F123" s="6">
        <v>6</v>
      </c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69.5</v>
      </c>
      <c r="D125" s="9" t="s">
        <v>0</v>
      </c>
      <c r="E125" s="6"/>
      <c r="F125" s="6">
        <f>SUM(E113:F123)</f>
        <v>79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</v>
      </c>
      <c r="G127" s="7"/>
    </row>
    <row r="128" spans="1:7">
      <c r="A128" s="9" t="s">
        <v>2</v>
      </c>
      <c r="B128" s="11">
        <f ca="1">IF(COUNT(B113:B123)&lt;11,0,AVERAGE(OFFSET(A112,2,1,LEFT(A112),1)))</f>
        <v>6</v>
      </c>
      <c r="C128" s="6">
        <f ca="1">IF(E128&gt;0,-INT(E128*4-23),0)+IF(E128=0,0,4-LEFT(D112))</f>
        <v>-2</v>
      </c>
      <c r="D128" s="9" t="s">
        <v>2</v>
      </c>
      <c r="E128" s="11">
        <f ca="1">IF(COUNT(E113:E123)&lt;11,0,AVERAGE(OFFSET(D112,2,1,LEFT(D112),1)))</f>
        <v>6.25</v>
      </c>
      <c r="F128" s="6">
        <f ca="1">IF(B128&gt;0,-INT(B128*4-23),0)+IF(B128=0,0,4-LEFT(A112))</f>
        <v>0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27.5</v>
      </c>
      <c r="C129" s="6">
        <f ca="1">IF(B129=E129,0,IF(B129&lt;E129,-1,1)*INT(ABS(B129-E129))/2)</f>
        <v>2.5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22.5</v>
      </c>
      <c r="F129" s="6">
        <f ca="1">IF(B129=E129,0,IF(B129&gt;E129,-1,1)*INT(ABS(B129-E129))/2)</f>
        <v>-2.5</v>
      </c>
      <c r="G129" s="2"/>
    </row>
    <row r="130" spans="1:7">
      <c r="A130" s="9" t="s">
        <v>4</v>
      </c>
      <c r="B130" s="6"/>
      <c r="C130" s="6">
        <v>0.5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1</v>
      </c>
      <c r="D131" s="14"/>
      <c r="E131" s="15"/>
      <c r="F131" s="15">
        <f ca="1">SUM(F127:F130)</f>
        <v>-2.5</v>
      </c>
      <c r="G131" s="16"/>
    </row>
    <row r="132" spans="1:7">
      <c r="A132" s="9" t="s">
        <v>5</v>
      </c>
      <c r="B132" s="6"/>
      <c r="C132" s="6">
        <f ca="1">SUM(C125:C130)</f>
        <v>70.5</v>
      </c>
      <c r="D132" s="9" t="s">
        <v>5</v>
      </c>
      <c r="E132" s="6"/>
      <c r="F132" s="6">
        <f ca="1">SUM(F125:F130)</f>
        <v>76.5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204</v>
      </c>
      <c r="B134" s="6"/>
      <c r="C134" s="6"/>
      <c r="D134" s="6" t="s">
        <v>224</v>
      </c>
      <c r="E134" s="6"/>
      <c r="F134" s="6"/>
      <c r="G134" s="6"/>
    </row>
    <row r="135" spans="1:7">
      <c r="A135" s="6" t="s">
        <v>205</v>
      </c>
      <c r="B135" s="6"/>
      <c r="C135" s="6"/>
      <c r="D135" s="6" t="s">
        <v>225</v>
      </c>
      <c r="E135" s="6"/>
      <c r="F135" s="6"/>
      <c r="G135" s="6"/>
    </row>
    <row r="136" spans="1:7">
      <c r="A136" s="6" t="s">
        <v>206</v>
      </c>
      <c r="B136" s="6"/>
      <c r="C136" s="6"/>
      <c r="D136" s="6" t="s">
        <v>226</v>
      </c>
    </row>
    <row r="137" spans="1:7">
      <c r="A137" s="6" t="s">
        <v>207</v>
      </c>
      <c r="B137" s="6"/>
      <c r="C137" s="6"/>
      <c r="D137" s="6" t="s">
        <v>227</v>
      </c>
    </row>
    <row r="138" spans="1:7">
      <c r="A138" s="6" t="s">
        <v>208</v>
      </c>
      <c r="B138" s="6"/>
      <c r="C138" s="6"/>
      <c r="D138" s="6" t="s">
        <v>228</v>
      </c>
    </row>
    <row r="139" spans="1:7">
      <c r="A139" s="6" t="s">
        <v>209</v>
      </c>
      <c r="B139" s="6"/>
      <c r="C139" s="6"/>
      <c r="D139" s="6" t="s">
        <v>229</v>
      </c>
    </row>
    <row r="140" spans="1:7">
      <c r="A140" s="6" t="s">
        <v>210</v>
      </c>
      <c r="B140" s="6"/>
      <c r="C140" s="6"/>
      <c r="D140" s="6" t="s">
        <v>230</v>
      </c>
    </row>
    <row r="141" spans="1:7">
      <c r="A141" s="6" t="s">
        <v>211</v>
      </c>
      <c r="B141" s="6"/>
      <c r="C141" s="6"/>
      <c r="D141" s="6" t="s">
        <v>231</v>
      </c>
    </row>
    <row r="142" spans="1:7">
      <c r="A142" s="6" t="s">
        <v>212</v>
      </c>
      <c r="B142" s="6"/>
      <c r="C142" s="6"/>
      <c r="D142" s="6" t="s">
        <v>232</v>
      </c>
    </row>
    <row r="143" spans="1:7">
      <c r="A143" s="6" t="s">
        <v>213</v>
      </c>
      <c r="B143" s="6"/>
      <c r="C143" s="6"/>
      <c r="D143" s="6" t="s">
        <v>233</v>
      </c>
    </row>
    <row r="144" spans="1:7">
      <c r="A144" s="6"/>
      <c r="B144" s="6"/>
      <c r="C144" s="6"/>
      <c r="D144" s="6" t="s">
        <v>234</v>
      </c>
    </row>
    <row r="145" spans="1:4">
      <c r="A145" s="6"/>
      <c r="B145" s="6"/>
      <c r="C145" s="6"/>
      <c r="D145" s="6"/>
    </row>
    <row r="146" spans="1:4">
      <c r="D146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opLeftCell="A55" workbookViewId="0">
      <selection activeCell="H76" sqref="H76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47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7</v>
      </c>
      <c r="B3" s="3"/>
      <c r="C3" s="4">
        <f ca="1">IF(COUNT(B5:B15)=11,IF(C24&gt;65.5,INT((C24-60)/6),0)+C25,"")</f>
        <v>0</v>
      </c>
      <c r="D3" t="s">
        <v>8</v>
      </c>
      <c r="E3" s="3"/>
      <c r="F3" s="4">
        <f ca="1">IF(COUNT(E5:E15)=11,IF(F24&gt;65.5,INT((F24-60)/6),0)+F25,"")</f>
        <v>4</v>
      </c>
      <c r="G3" s="2"/>
    </row>
    <row r="4" spans="1:7">
      <c r="A4" s="5">
        <v>433</v>
      </c>
      <c r="B4" s="5"/>
      <c r="C4" s="5"/>
      <c r="D4" s="5">
        <v>343</v>
      </c>
      <c r="E4" s="5"/>
      <c r="F4" s="5"/>
      <c r="G4" s="2"/>
    </row>
    <row r="5" spans="1:7">
      <c r="A5" s="6" t="s">
        <v>24</v>
      </c>
      <c r="B5" s="7">
        <v>6.5</v>
      </c>
      <c r="C5" s="7"/>
      <c r="D5" s="6" t="s">
        <v>80</v>
      </c>
      <c r="E5" s="6">
        <v>6</v>
      </c>
      <c r="F5" s="6">
        <v>-2</v>
      </c>
      <c r="G5" s="6"/>
    </row>
    <row r="6" spans="1:7">
      <c r="A6" s="6" t="s">
        <v>89</v>
      </c>
      <c r="B6" s="7">
        <v>5.5</v>
      </c>
      <c r="C6" s="7"/>
      <c r="D6" s="6" t="s">
        <v>81</v>
      </c>
      <c r="E6" s="6">
        <v>6.5</v>
      </c>
      <c r="F6" s="6"/>
      <c r="G6" s="6"/>
    </row>
    <row r="7" spans="1:7">
      <c r="A7" s="6" t="s">
        <v>90</v>
      </c>
      <c r="B7" s="7">
        <v>6</v>
      </c>
      <c r="C7" s="7">
        <v>-0.5</v>
      </c>
      <c r="D7" s="6" t="s">
        <v>82</v>
      </c>
      <c r="E7" s="6">
        <v>7</v>
      </c>
      <c r="F7" s="6">
        <v>2.5</v>
      </c>
      <c r="G7" s="6"/>
    </row>
    <row r="8" spans="1:7">
      <c r="A8" s="6" t="s">
        <v>25</v>
      </c>
      <c r="B8" s="7">
        <v>6.5</v>
      </c>
      <c r="C8" s="7"/>
      <c r="D8" s="6" t="s">
        <v>83</v>
      </c>
      <c r="E8" s="6">
        <v>6.5</v>
      </c>
      <c r="F8" s="6">
        <v>-0.5</v>
      </c>
      <c r="G8" s="6"/>
    </row>
    <row r="9" spans="1:7">
      <c r="A9" s="6" t="s">
        <v>91</v>
      </c>
      <c r="B9" s="7">
        <v>7.5</v>
      </c>
      <c r="C9" s="7">
        <v>1</v>
      </c>
      <c r="D9" s="6" t="s">
        <v>34</v>
      </c>
      <c r="E9" s="6">
        <v>6.5</v>
      </c>
      <c r="F9" s="6">
        <v>2.5</v>
      </c>
      <c r="G9" s="6"/>
    </row>
    <row r="10" spans="1:7">
      <c r="A10" s="6" t="s">
        <v>27</v>
      </c>
      <c r="B10" s="7">
        <v>5</v>
      </c>
      <c r="C10" s="7"/>
      <c r="D10" s="6" t="s">
        <v>84</v>
      </c>
      <c r="E10" s="6">
        <v>6.5</v>
      </c>
      <c r="F10" s="6">
        <v>3</v>
      </c>
      <c r="G10" s="6"/>
    </row>
    <row r="11" spans="1:7">
      <c r="A11" s="6" t="s">
        <v>26</v>
      </c>
      <c r="B11" s="7">
        <v>7</v>
      </c>
      <c r="C11" s="7"/>
      <c r="D11" s="6" t="s">
        <v>85</v>
      </c>
      <c r="E11" s="6">
        <v>6.5</v>
      </c>
      <c r="F11" s="6">
        <v>3</v>
      </c>
      <c r="G11" s="6"/>
    </row>
    <row r="12" spans="1:7">
      <c r="A12" s="6" t="s">
        <v>92</v>
      </c>
      <c r="B12" s="7">
        <v>6.5</v>
      </c>
      <c r="C12" s="7"/>
      <c r="D12" s="6" t="s">
        <v>86</v>
      </c>
      <c r="E12" s="6">
        <v>5</v>
      </c>
      <c r="F12" s="6"/>
      <c r="G12" s="6"/>
    </row>
    <row r="13" spans="1:7">
      <c r="A13" s="6" t="s">
        <v>28</v>
      </c>
      <c r="B13" s="7">
        <v>5</v>
      </c>
      <c r="C13" s="7"/>
      <c r="D13" s="6" t="s">
        <v>87</v>
      </c>
      <c r="E13" s="6">
        <v>6</v>
      </c>
      <c r="F13" s="6"/>
      <c r="G13" s="6"/>
    </row>
    <row r="14" spans="1:7">
      <c r="A14" s="6" t="s">
        <v>93</v>
      </c>
      <c r="B14" s="7">
        <v>6</v>
      </c>
      <c r="C14" s="7">
        <v>-0.5</v>
      </c>
      <c r="D14" s="6" t="s">
        <v>88</v>
      </c>
      <c r="E14" s="6">
        <v>5.5</v>
      </c>
      <c r="F14" s="6">
        <v>-0.5</v>
      </c>
      <c r="G14" s="6"/>
    </row>
    <row r="15" spans="1:7">
      <c r="A15" s="6" t="s">
        <v>29</v>
      </c>
      <c r="B15" s="7">
        <v>5</v>
      </c>
      <c r="C15" s="7"/>
      <c r="D15" s="6" t="s">
        <v>35</v>
      </c>
      <c r="E15" s="6">
        <v>7.5</v>
      </c>
      <c r="F15" s="6">
        <v>6</v>
      </c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66.5</v>
      </c>
      <c r="D17" s="9" t="s">
        <v>0</v>
      </c>
      <c r="E17" s="6"/>
      <c r="F17" s="6">
        <f>SUM(E5:F15)</f>
        <v>83.5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0.5</v>
      </c>
      <c r="D19" s="9" t="s">
        <v>1</v>
      </c>
      <c r="E19" s="6"/>
      <c r="F19" s="6">
        <f>IF(E5&gt;6,E5-6,0)</f>
        <v>0</v>
      </c>
      <c r="G19" s="7"/>
    </row>
    <row r="20" spans="1:7">
      <c r="A20" s="9" t="s">
        <v>2</v>
      </c>
      <c r="B20" s="11">
        <f ca="1">IF(COUNT(B5:B15)&lt;11,0,AVERAGE(OFFSET(A4,2,1,LEFT(A4),1)))</f>
        <v>6.375</v>
      </c>
      <c r="C20" s="6">
        <f ca="1">IF(E20&gt;0,-INT(E20*4-23),0)+IF(E20=0,0,4-LEFT(D4))</f>
        <v>-2</v>
      </c>
      <c r="D20" s="9" t="s">
        <v>2</v>
      </c>
      <c r="E20" s="11">
        <f ca="1">IF(COUNT(E5:E15)&lt;11,0,AVERAGE(OFFSET(D4,2,1,LEFT(D4),1)))</f>
        <v>6.666666666666667</v>
      </c>
      <c r="F20" s="6">
        <f ca="1">IF(B20&gt;0,-INT(B20*4-23),0)+IF(B20=0,0,4-LEFT(A4))</f>
        <v>-2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23.5</v>
      </c>
      <c r="C21" s="6">
        <f ca="1">IF(B21=E21,0,IF(B21&lt;E21,-1,1)*INT(ABS(B21-E21))/2)</f>
        <v>-0.5</v>
      </c>
      <c r="D21" s="10" t="s">
        <v>3</v>
      </c>
      <c r="E21" s="13">
        <f ca="1">IF(COUNT(E5:E15)&lt;11,0,SUM(OFFSET(D4,2+LEFT(D4),1,MID(D4,2,1),1))+5*IF(MID(D4,2,1)&lt;MID(A4,2,1),MID(A4,2,1)-MID(D4,2,1),0))</f>
        <v>24.5</v>
      </c>
      <c r="F21" s="6">
        <f ca="1">IF(B21=E21,0,IF(B21&gt;E21,-1,1)*INT(ABS(B21-E21))/2)</f>
        <v>0.5</v>
      </c>
      <c r="G21" s="2"/>
    </row>
    <row r="22" spans="1:7">
      <c r="A22" s="9" t="s">
        <v>4</v>
      </c>
      <c r="B22" s="6"/>
      <c r="C22" s="6">
        <v>0.5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-1.5</v>
      </c>
      <c r="D23" s="14"/>
      <c r="E23" s="15"/>
      <c r="F23" s="15">
        <f ca="1">SUM(F19:F22)</f>
        <v>-1.5</v>
      </c>
      <c r="G23" s="16"/>
    </row>
    <row r="24" spans="1:7">
      <c r="A24" s="9" t="s">
        <v>5</v>
      </c>
      <c r="B24" s="6"/>
      <c r="C24" s="6">
        <f ca="1">SUM(C17:C22)</f>
        <v>65</v>
      </c>
      <c r="D24" s="9" t="s">
        <v>5</v>
      </c>
      <c r="E24" s="6"/>
      <c r="F24" s="6">
        <f ca="1">SUM(F17:F22)</f>
        <v>82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1</v>
      </c>
      <c r="G25" s="7"/>
    </row>
    <row r="26" spans="1:7">
      <c r="A26" s="17"/>
      <c r="B26" s="17"/>
      <c r="C26" s="17"/>
      <c r="E26" s="17"/>
      <c r="F26" s="17"/>
      <c r="G26" s="18"/>
    </row>
    <row r="27" spans="1:7" ht="15.75">
      <c r="A27" t="s">
        <v>9</v>
      </c>
      <c r="B27" s="3"/>
      <c r="C27" s="4">
        <f ca="1">IF(COUNT(B29:B39)=11,IF(C48&gt;65.5,INT((C48-60)/6),0)+C49,"")</f>
        <v>2</v>
      </c>
      <c r="D27" t="s">
        <v>10</v>
      </c>
      <c r="E27" s="3"/>
      <c r="F27" s="4">
        <f ca="1">IF(COUNT(E29:E39)=11,IF(F48&gt;65.5,INT((F48-60)/6),0)+F49,"")</f>
        <v>2</v>
      </c>
      <c r="G27" s="4"/>
    </row>
    <row r="28" spans="1:7">
      <c r="A28" s="5">
        <v>343</v>
      </c>
      <c r="B28" s="5"/>
      <c r="C28" s="5"/>
      <c r="D28" s="5">
        <v>343</v>
      </c>
      <c r="E28" s="5"/>
      <c r="F28" s="5"/>
      <c r="G28" s="19"/>
    </row>
    <row r="29" spans="1:7">
      <c r="A29" s="6" t="s">
        <v>33</v>
      </c>
      <c r="B29" s="7">
        <v>6.5</v>
      </c>
      <c r="C29" s="7"/>
      <c r="D29" s="6" t="s">
        <v>51</v>
      </c>
      <c r="E29" s="7">
        <v>6.5</v>
      </c>
      <c r="F29" s="7"/>
    </row>
    <row r="30" spans="1:7">
      <c r="A30" s="6" t="s">
        <v>40</v>
      </c>
      <c r="B30" s="7">
        <v>5</v>
      </c>
      <c r="C30" s="7"/>
      <c r="D30" s="6" t="s">
        <v>30</v>
      </c>
      <c r="E30" s="7">
        <v>6</v>
      </c>
      <c r="F30" s="7">
        <v>-0.5</v>
      </c>
      <c r="G30" s="20"/>
    </row>
    <row r="31" spans="1:7">
      <c r="A31" s="6" t="s">
        <v>102</v>
      </c>
      <c r="B31" s="7">
        <v>6</v>
      </c>
      <c r="C31" s="7"/>
      <c r="D31" s="6" t="s">
        <v>52</v>
      </c>
      <c r="E31" s="7">
        <v>5.5</v>
      </c>
      <c r="F31" s="7"/>
      <c r="G31" s="20"/>
    </row>
    <row r="32" spans="1:7">
      <c r="A32" s="6" t="s">
        <v>97</v>
      </c>
      <c r="B32" s="7">
        <v>6.5</v>
      </c>
      <c r="C32" s="7">
        <v>-0.5</v>
      </c>
      <c r="D32" s="6" t="s">
        <v>53</v>
      </c>
      <c r="E32" s="7">
        <v>5</v>
      </c>
      <c r="F32" s="7">
        <v>-0.5</v>
      </c>
      <c r="G32" s="20"/>
    </row>
    <row r="33" spans="1:7">
      <c r="A33" s="6" t="s">
        <v>44</v>
      </c>
      <c r="B33" s="7">
        <v>6.5</v>
      </c>
      <c r="C33" s="7">
        <v>1</v>
      </c>
      <c r="D33" s="6" t="s">
        <v>54</v>
      </c>
      <c r="E33" s="7">
        <v>7</v>
      </c>
      <c r="F33" s="7"/>
      <c r="G33" s="21"/>
    </row>
    <row r="34" spans="1:7">
      <c r="A34" s="6" t="s">
        <v>45</v>
      </c>
      <c r="B34" s="7">
        <v>6</v>
      </c>
      <c r="C34" s="7"/>
      <c r="D34" s="6" t="s">
        <v>55</v>
      </c>
      <c r="E34" s="7">
        <v>4.5</v>
      </c>
      <c r="F34" s="7"/>
      <c r="G34" s="20"/>
    </row>
    <row r="35" spans="1:7">
      <c r="A35" s="6" t="s">
        <v>41</v>
      </c>
      <c r="B35" s="7">
        <v>6</v>
      </c>
      <c r="C35" s="7">
        <v>-0.5</v>
      </c>
      <c r="D35" s="6" t="s">
        <v>31</v>
      </c>
      <c r="E35" s="7">
        <v>8</v>
      </c>
      <c r="F35" s="7">
        <v>4</v>
      </c>
      <c r="G35" s="20"/>
    </row>
    <row r="36" spans="1:7">
      <c r="A36" s="6" t="s">
        <v>43</v>
      </c>
      <c r="B36" s="7">
        <v>7</v>
      </c>
      <c r="C36" s="7">
        <v>-0.5</v>
      </c>
      <c r="D36" s="6" t="s">
        <v>56</v>
      </c>
      <c r="E36" s="7">
        <v>5</v>
      </c>
      <c r="F36" s="7"/>
      <c r="G36" s="20"/>
    </row>
    <row r="37" spans="1:7">
      <c r="A37" s="6" t="s">
        <v>42</v>
      </c>
      <c r="B37" s="7">
        <v>6</v>
      </c>
      <c r="C37" s="7"/>
      <c r="D37" s="6" t="s">
        <v>57</v>
      </c>
      <c r="E37" s="7">
        <v>5</v>
      </c>
      <c r="F37" s="7"/>
      <c r="G37" s="20"/>
    </row>
    <row r="38" spans="1:7">
      <c r="A38" s="6" t="s">
        <v>46</v>
      </c>
      <c r="B38" s="7">
        <v>7</v>
      </c>
      <c r="C38" s="7">
        <v>3</v>
      </c>
      <c r="D38" s="6" t="s">
        <v>32</v>
      </c>
      <c r="E38" s="7">
        <v>7.5</v>
      </c>
      <c r="F38" s="7">
        <v>4</v>
      </c>
      <c r="G38" s="21"/>
    </row>
    <row r="39" spans="1:7">
      <c r="A39" s="6" t="s">
        <v>98</v>
      </c>
      <c r="B39" s="7">
        <v>5</v>
      </c>
      <c r="C39" s="7"/>
      <c r="D39" s="6" t="s">
        <v>37</v>
      </c>
      <c r="E39" s="7">
        <v>5.5</v>
      </c>
      <c r="F39" s="7"/>
      <c r="G39" s="20"/>
    </row>
    <row r="40" spans="1:7">
      <c r="A40" s="8"/>
      <c r="B40" s="7"/>
      <c r="C40" s="7"/>
      <c r="D40" s="8"/>
      <c r="E40" s="7"/>
      <c r="F40" s="7"/>
      <c r="G40" s="20"/>
    </row>
    <row r="41" spans="1:7">
      <c r="A41" s="9" t="s">
        <v>0</v>
      </c>
      <c r="B41" s="6"/>
      <c r="C41" s="6">
        <f>SUM(B29:C39)</f>
        <v>70</v>
      </c>
      <c r="D41" s="9" t="s">
        <v>0</v>
      </c>
      <c r="E41" s="6"/>
      <c r="F41" s="6">
        <f>SUM(E29:F39)</f>
        <v>72.5</v>
      </c>
      <c r="G41" s="6"/>
    </row>
    <row r="42" spans="1:7">
      <c r="A42" s="10"/>
      <c r="B42" s="6"/>
      <c r="C42" s="6"/>
      <c r="D42" s="10"/>
      <c r="E42" s="6"/>
      <c r="F42" s="6">
        <v>0</v>
      </c>
      <c r="G42" s="6"/>
    </row>
    <row r="43" spans="1:7">
      <c r="A43" s="9" t="s">
        <v>1</v>
      </c>
      <c r="B43" s="6"/>
      <c r="C43" s="6">
        <f>IF(B29&gt;6,B29-6,0)</f>
        <v>0.5</v>
      </c>
      <c r="D43" s="9" t="s">
        <v>1</v>
      </c>
      <c r="E43" s="6"/>
      <c r="F43" s="6">
        <f>IF(E29&gt;6,E29-6,0)</f>
        <v>0.5</v>
      </c>
      <c r="G43" s="7"/>
    </row>
    <row r="44" spans="1:7">
      <c r="A44" s="9" t="s">
        <v>2</v>
      </c>
      <c r="B44" s="11">
        <f ca="1">IF(COUNT(B29:B39)&lt;11,0,AVERAGE(OFFSET(A28,2,1,LEFT(A28),1)))</f>
        <v>5.833333333333333</v>
      </c>
      <c r="C44" s="6">
        <f ca="1">IF(E44&gt;0,-INT(E44*4-23),0)+IF(E44=0,0,4-LEFT(D28))</f>
        <v>2</v>
      </c>
      <c r="D44" s="9" t="s">
        <v>2</v>
      </c>
      <c r="E44" s="11">
        <f ca="1">IF(COUNT(E29:E39)&lt;11,0,AVERAGE(OFFSET(D28,2,1,LEFT(D28),1)))</f>
        <v>5.5</v>
      </c>
      <c r="F44" s="6">
        <f ca="1">IF(B44&gt;0,-INT(B44*4-23),0)+IF(B44=0,0,4-LEFT(A28))</f>
        <v>1</v>
      </c>
      <c r="G44" s="12"/>
    </row>
    <row r="45" spans="1:7">
      <c r="A45" s="10" t="s">
        <v>3</v>
      </c>
      <c r="B45" s="13">
        <f ca="1">IF(COUNT(B29:B39)&lt;11,0,SUM(OFFSET(A28,2+LEFT(A28),1,MID(A28,2,1),1))+5*IF(MID(A28,2,1)&lt;MID(D28,2,1),MID(D28,2,1)-MID(A28,2,1),0))</f>
        <v>25.5</v>
      </c>
      <c r="C45" s="6">
        <f ca="1">IF(B45=E45,0,IF(B45&lt;E45,-1,1)*INT(ABS(B45-E45))/2)</f>
        <v>0.5</v>
      </c>
      <c r="D45" s="10" t="s">
        <v>3</v>
      </c>
      <c r="E45" s="13">
        <f ca="1">IF(COUNT(E29:E39)&lt;11,0,SUM(OFFSET(D28,2+LEFT(D28),1,MID(D28,2,1),1))+5*IF(MID(D28,2,1)&lt;MID(A28,2,1),MID(A28,2,1)-MID(D28,2,1),0))</f>
        <v>24.5</v>
      </c>
      <c r="F45" s="6">
        <f ca="1">IF(B45=E45,0,IF(B45&gt;E45,-1,1)*INT(ABS(B45-E45))/2)</f>
        <v>-0.5</v>
      </c>
      <c r="G45" s="2"/>
    </row>
    <row r="46" spans="1:7">
      <c r="A46" s="9" t="s">
        <v>4</v>
      </c>
      <c r="B46" s="6"/>
      <c r="C46" s="6">
        <v>0</v>
      </c>
      <c r="D46" s="9" t="s">
        <v>4</v>
      </c>
      <c r="E46" s="6"/>
      <c r="F46" s="6">
        <v>0</v>
      </c>
      <c r="G46" s="12"/>
    </row>
    <row r="47" spans="1:7">
      <c r="A47" s="14"/>
      <c r="B47" s="15"/>
      <c r="C47" s="15">
        <f ca="1">SUM(C43:C46)</f>
        <v>3</v>
      </c>
      <c r="D47" s="14"/>
      <c r="E47" s="15"/>
      <c r="F47" s="15">
        <f ca="1">SUM(F43:F46)</f>
        <v>1</v>
      </c>
      <c r="G47" s="16"/>
    </row>
    <row r="48" spans="1:7">
      <c r="A48" s="9" t="s">
        <v>5</v>
      </c>
      <c r="B48" s="6"/>
      <c r="C48" s="6">
        <f ca="1">SUM(C41:C46)</f>
        <v>73</v>
      </c>
      <c r="D48" s="9" t="s">
        <v>5</v>
      </c>
      <c r="E48" s="6"/>
      <c r="F48" s="6">
        <f ca="1">SUM(F41:F46)</f>
        <v>73.5</v>
      </c>
      <c r="G48" s="12"/>
    </row>
    <row r="49" spans="1:7">
      <c r="A49" s="9" t="s">
        <v>6</v>
      </c>
      <c r="B49" s="6"/>
      <c r="C49" s="6">
        <f ca="1">IF(C48&gt;F48,INT((C48-F48)/10),0)+IF(INT((C48-60)/6)=INT((F48-60)/6),IF(C48-F48&gt;3.5,1,0),0)+IF(INT((C48-60)/6)&lt;INT((F48-60)/6),IF(-C48+F48&lt;3,1,0),0)</f>
        <v>0</v>
      </c>
      <c r="D49" s="9" t="s">
        <v>6</v>
      </c>
      <c r="E49" s="6"/>
      <c r="F49" s="6">
        <f ca="1">IF(C48&lt;F48,INT((ABS(C48-F48))/10),0)+IF(INT((C48-60)/6)=INT((F48-60)/6),IF(-C48+F48&gt;3.5,1,0),0)++IF(INT((C48-60)/6)&gt;INT((F48-60)/6),IF(C48-F48&lt;3,1,0),0)</f>
        <v>0</v>
      </c>
      <c r="G49" s="7"/>
    </row>
    <row r="50" spans="1:7">
      <c r="A50" s="17"/>
      <c r="B50" s="17"/>
      <c r="C50" s="17"/>
      <c r="D50" s="17"/>
      <c r="E50" s="17"/>
      <c r="F50" s="17"/>
    </row>
    <row r="51" spans="1:7" ht="15.75">
      <c r="A51" t="s">
        <v>12</v>
      </c>
      <c r="B51" s="3"/>
      <c r="C51" s="4">
        <f ca="1">IF(COUNT(B53:B63)=11,IF(C72&gt;65.5,INT((C72-60)/6),0)+C73,"")</f>
        <v>1</v>
      </c>
      <c r="D51" t="s">
        <v>11</v>
      </c>
      <c r="E51" s="3"/>
      <c r="F51" s="4">
        <f ca="1">IF(COUNT(E53:E63)=11,IF(F72&gt;65.5,INT((F72-60)/6),0)+F73,"")</f>
        <v>0</v>
      </c>
    </row>
    <row r="52" spans="1:7">
      <c r="A52" s="5">
        <v>442</v>
      </c>
      <c r="B52" s="5"/>
      <c r="C52" s="5"/>
      <c r="D52" s="5">
        <v>433</v>
      </c>
      <c r="E52" s="5"/>
      <c r="F52" s="5"/>
      <c r="G52" s="19"/>
    </row>
    <row r="53" spans="1:7">
      <c r="A53" s="7" t="s">
        <v>58</v>
      </c>
      <c r="B53" s="7">
        <v>6</v>
      </c>
      <c r="C53" s="7">
        <v>-1.5</v>
      </c>
      <c r="D53" s="7" t="s">
        <v>69</v>
      </c>
      <c r="E53" s="7">
        <v>5.5</v>
      </c>
      <c r="F53" s="7">
        <v>-3</v>
      </c>
      <c r="G53" s="6"/>
    </row>
    <row r="54" spans="1:7">
      <c r="A54" s="7" t="s">
        <v>59</v>
      </c>
      <c r="B54" s="7">
        <v>6.5</v>
      </c>
      <c r="C54" s="7"/>
      <c r="D54" s="7" t="s">
        <v>70</v>
      </c>
      <c r="E54" s="7">
        <v>6.5</v>
      </c>
      <c r="F54" s="7"/>
      <c r="G54" s="6"/>
    </row>
    <row r="55" spans="1:7">
      <c r="A55" s="7" t="s">
        <v>60</v>
      </c>
      <c r="B55" s="7">
        <v>6</v>
      </c>
      <c r="C55" s="7"/>
      <c r="D55" s="7" t="s">
        <v>71</v>
      </c>
      <c r="E55" s="7">
        <v>6</v>
      </c>
      <c r="F55" s="7"/>
      <c r="G55" s="6"/>
    </row>
    <row r="56" spans="1:7">
      <c r="A56" s="7" t="s">
        <v>61</v>
      </c>
      <c r="B56" s="7">
        <v>6.5</v>
      </c>
      <c r="C56" s="7"/>
      <c r="D56" s="7" t="s">
        <v>72</v>
      </c>
      <c r="E56" s="7">
        <v>5.5</v>
      </c>
      <c r="F56" s="7"/>
      <c r="G56" s="17"/>
    </row>
    <row r="57" spans="1:7">
      <c r="A57" s="7" t="s">
        <v>62</v>
      </c>
      <c r="B57" s="7">
        <v>5.5</v>
      </c>
      <c r="C57" s="7"/>
      <c r="D57" s="7" t="s">
        <v>73</v>
      </c>
      <c r="E57" s="7">
        <v>6.5</v>
      </c>
      <c r="F57" s="7"/>
      <c r="G57" s="17"/>
    </row>
    <row r="58" spans="1:7">
      <c r="A58" s="7" t="s">
        <v>63</v>
      </c>
      <c r="B58" s="7">
        <v>7</v>
      </c>
      <c r="C58" s="7"/>
      <c r="D58" s="7" t="s">
        <v>74</v>
      </c>
      <c r="E58" s="7">
        <v>6</v>
      </c>
      <c r="F58" s="7"/>
      <c r="G58" s="17"/>
    </row>
    <row r="59" spans="1:7">
      <c r="A59" s="7" t="s">
        <v>64</v>
      </c>
      <c r="B59" s="7">
        <v>6</v>
      </c>
      <c r="C59" s="7"/>
      <c r="D59" s="7" t="s">
        <v>75</v>
      </c>
      <c r="E59" s="7">
        <v>7</v>
      </c>
      <c r="F59" s="7"/>
      <c r="G59" s="17"/>
    </row>
    <row r="60" spans="1:7">
      <c r="A60" s="7" t="s">
        <v>65</v>
      </c>
      <c r="B60" s="7">
        <v>6.5</v>
      </c>
      <c r="C60" s="7">
        <v>2</v>
      </c>
      <c r="D60" s="7" t="s">
        <v>76</v>
      </c>
      <c r="E60" s="7">
        <v>5.5</v>
      </c>
      <c r="F60" s="7">
        <v>-0.5</v>
      </c>
      <c r="G60" s="17"/>
    </row>
    <row r="61" spans="1:7">
      <c r="A61" s="6" t="s">
        <v>66</v>
      </c>
      <c r="B61" s="7">
        <v>6</v>
      </c>
      <c r="C61" s="7"/>
      <c r="D61" s="7" t="s">
        <v>77</v>
      </c>
      <c r="E61" s="7">
        <v>6.5</v>
      </c>
      <c r="F61" s="7"/>
      <c r="G61" s="17"/>
    </row>
    <row r="62" spans="1:7">
      <c r="A62" s="7" t="s">
        <v>67</v>
      </c>
      <c r="B62" s="7">
        <v>5</v>
      </c>
      <c r="C62" s="7"/>
      <c r="D62" s="7" t="s">
        <v>78</v>
      </c>
      <c r="E62" s="7">
        <v>5</v>
      </c>
      <c r="F62" s="7"/>
      <c r="G62" s="17"/>
    </row>
    <row r="63" spans="1:7">
      <c r="A63" s="7" t="s">
        <v>68</v>
      </c>
      <c r="B63" s="7">
        <v>6.5</v>
      </c>
      <c r="C63" s="7">
        <v>1</v>
      </c>
      <c r="D63" s="7" t="s">
        <v>79</v>
      </c>
      <c r="E63" s="7">
        <v>6.5</v>
      </c>
      <c r="F63" s="7">
        <v>2.5</v>
      </c>
      <c r="G63" s="17"/>
    </row>
    <row r="64" spans="1:7">
      <c r="A64" s="8"/>
      <c r="B64" s="7"/>
      <c r="C64" s="7"/>
      <c r="D64" s="8"/>
      <c r="E64" s="7"/>
      <c r="F64" s="7"/>
      <c r="G64" s="17"/>
    </row>
    <row r="65" spans="1:7">
      <c r="A65" s="9" t="s">
        <v>0</v>
      </c>
      <c r="B65" s="6"/>
      <c r="C65" s="6">
        <f>SUM(B53:C63)</f>
        <v>69</v>
      </c>
      <c r="D65" s="9" t="s">
        <v>0</v>
      </c>
      <c r="E65" s="6"/>
      <c r="F65" s="6">
        <f>SUM(E53:F63)</f>
        <v>65.5</v>
      </c>
      <c r="G65" s="6"/>
    </row>
    <row r="66" spans="1:7">
      <c r="A66" s="10"/>
      <c r="B66" s="6"/>
      <c r="C66" s="6"/>
      <c r="D66" s="10"/>
      <c r="E66" s="6"/>
      <c r="F66" s="6"/>
      <c r="G66" s="6"/>
    </row>
    <row r="67" spans="1:7">
      <c r="A67" s="9" t="s">
        <v>1</v>
      </c>
      <c r="B67" s="6"/>
      <c r="C67" s="6">
        <f>IF(B53&gt;6,B53-6,0)</f>
        <v>0</v>
      </c>
      <c r="D67" s="9" t="s">
        <v>1</v>
      </c>
      <c r="E67" s="6"/>
      <c r="F67" s="6">
        <f>IF(E53&gt;6,E53-6,0)</f>
        <v>0</v>
      </c>
      <c r="G67" s="7"/>
    </row>
    <row r="68" spans="1:7">
      <c r="A68" s="9" t="s">
        <v>2</v>
      </c>
      <c r="B68" s="11">
        <f ca="1">IF(COUNT(B53:B63)&lt;11,0,AVERAGE(OFFSET(A52,2,1,LEFT(A52),1)))</f>
        <v>6.125</v>
      </c>
      <c r="C68" s="6">
        <f ca="1">IF(E68&gt;0,-INT(E68*4-23),0)+IF(E68=0,0,4-LEFT(D52))</f>
        <v>-1</v>
      </c>
      <c r="D68" s="9" t="s">
        <v>2</v>
      </c>
      <c r="E68" s="11">
        <f ca="1">IF(COUNT(E53:E63)&lt;11,0,AVERAGE(OFFSET(D52,2,1,LEFT(D52),1)))</f>
        <v>6.125</v>
      </c>
      <c r="F68" s="6">
        <f ca="1">IF(B68&gt;0,-INT(B68*4-23),0)+IF(B68=0,0,4-LEFT(A52))</f>
        <v>-1</v>
      </c>
      <c r="G68" s="12"/>
    </row>
    <row r="69" spans="1:7">
      <c r="A69" s="10" t="s">
        <v>3</v>
      </c>
      <c r="B69" s="13">
        <f ca="1">IF(COUNT(B53:B63)&lt;11,0,SUM(OFFSET(A52,2+LEFT(A52),1,MID(A52,2,1),1))+5*IF(MID(A52,2,1)&lt;MID(D52,2,1),MID(D52,2,1)-MID(A52,2,1),0))</f>
        <v>25.5</v>
      </c>
      <c r="C69" s="6">
        <f ca="1">IF(B69=E69,0,IF(B69&lt;E69,-1,1)*INT(ABS(B69-E69))/2)</f>
        <v>1</v>
      </c>
      <c r="D69" s="10" t="s">
        <v>3</v>
      </c>
      <c r="E69" s="13">
        <f ca="1">IF(COUNT(E53:E63)&lt;11,0,SUM(OFFSET(D52,2+LEFT(D52),1,MID(D52,2,1),1))+5*IF(MID(D52,2,1)&lt;MID(A52,2,1),MID(A52,2,1)-MID(D52,2,1),0))</f>
        <v>23.5</v>
      </c>
      <c r="F69" s="6">
        <f ca="1">IF(B69=E69,0,IF(B69&gt;E69,-1,1)*INT(ABS(B69-E69))/2)</f>
        <v>-1</v>
      </c>
      <c r="G69" s="2"/>
    </row>
    <row r="70" spans="1:7">
      <c r="A70" s="9" t="s">
        <v>4</v>
      </c>
      <c r="B70" s="6"/>
      <c r="C70" s="6">
        <v>0</v>
      </c>
      <c r="D70" s="9" t="s">
        <v>4</v>
      </c>
      <c r="E70" s="6"/>
      <c r="F70" s="6">
        <v>0</v>
      </c>
      <c r="G70" s="12"/>
    </row>
    <row r="71" spans="1:7">
      <c r="A71" s="14"/>
      <c r="B71" s="15"/>
      <c r="C71" s="15">
        <f ca="1">SUM(C67:C70)</f>
        <v>0</v>
      </c>
      <c r="D71" s="14"/>
      <c r="E71" s="15"/>
      <c r="F71" s="22">
        <f ca="1">SUM(F67:F70)</f>
        <v>-2</v>
      </c>
      <c r="G71" s="16"/>
    </row>
    <row r="72" spans="1:7">
      <c r="A72" s="9" t="s">
        <v>5</v>
      </c>
      <c r="B72" s="6"/>
      <c r="C72" s="6">
        <f ca="1">SUM(C65:C70)</f>
        <v>69</v>
      </c>
      <c r="D72" s="9" t="s">
        <v>5</v>
      </c>
      <c r="E72" s="6"/>
      <c r="F72" s="6">
        <f ca="1">SUM(F65:F70)</f>
        <v>63.5</v>
      </c>
      <c r="G72" s="12"/>
    </row>
    <row r="73" spans="1:7">
      <c r="A73" s="9" t="s">
        <v>6</v>
      </c>
      <c r="B73" s="6"/>
      <c r="C73" s="6">
        <f ca="1">IF(C72&gt;F72,INT((C72-F72)/10),0)+IF(INT((C72-60)/6)=INT((F72-60)/6),IF(C72-F72&gt;3.5,1,0),0)+IF(INT((C72-60)/6)&lt;INT((F72-60)/6),IF(-C72+F72&lt;3,1,0),0)</f>
        <v>0</v>
      </c>
      <c r="D73" s="9" t="s">
        <v>6</v>
      </c>
      <c r="E73" s="6"/>
      <c r="F73" s="6">
        <f ca="1">IF(C72&lt;F72,INT((ABS(C72-F72))/10),0)+IF(INT((C72-60)/6)=INT((F72-60)/6),IF(-C72+F72&gt;3.5,1,0),0)++IF(INT((C72-60)/6)&gt;INT((F72-60)/6),IF(C72-F72&lt;3,1,0),0)</f>
        <v>0</v>
      </c>
      <c r="G73" s="7"/>
    </row>
    <row r="74" spans="1:7">
      <c r="A74" s="6"/>
      <c r="B74" s="6"/>
      <c r="C74" s="6"/>
      <c r="D74" s="6"/>
      <c r="E74" s="6"/>
      <c r="F74" s="6"/>
      <c r="G74" s="6"/>
    </row>
    <row r="75" spans="1:7" ht="15.75">
      <c r="A75" t="s">
        <v>13</v>
      </c>
      <c r="B75" s="3"/>
      <c r="C75" s="4">
        <f ca="1">IF(COUNT(B77:B87)=11,IF(C96&gt;65.5,INT((C96-60)/6),0)+C97,"")</f>
        <v>2</v>
      </c>
      <c r="D75" t="s">
        <v>14</v>
      </c>
      <c r="E75" s="3"/>
      <c r="F75" s="4">
        <f ca="1">IF(COUNT(E77:E87)=11,IF(F96&gt;65.5,INT((F96-60)/6),0)+F97,"")</f>
        <v>1</v>
      </c>
      <c r="G75" s="4"/>
    </row>
    <row r="76" spans="1:7">
      <c r="A76" s="5">
        <v>433</v>
      </c>
      <c r="B76" s="5"/>
      <c r="C76" s="5"/>
      <c r="D76" s="5">
        <v>352</v>
      </c>
      <c r="E76" s="5"/>
      <c r="F76" s="5"/>
      <c r="G76" s="19"/>
    </row>
    <row r="77" spans="1:7">
      <c r="A77" s="6" t="s">
        <v>22</v>
      </c>
      <c r="B77" s="11">
        <v>6</v>
      </c>
      <c r="C77" s="6">
        <v>-1</v>
      </c>
      <c r="D77" s="6" t="s">
        <v>15</v>
      </c>
      <c r="E77" s="6">
        <v>6.5</v>
      </c>
      <c r="F77" s="6"/>
      <c r="G77" s="6"/>
    </row>
    <row r="78" spans="1:7">
      <c r="A78" s="6" t="s">
        <v>18</v>
      </c>
      <c r="B78" s="6">
        <v>6</v>
      </c>
      <c r="C78" s="6"/>
      <c r="D78" s="6" t="s">
        <v>16</v>
      </c>
      <c r="E78" s="6">
        <v>7</v>
      </c>
      <c r="F78" s="6"/>
    </row>
    <row r="79" spans="1:7">
      <c r="A79" s="6" t="s">
        <v>103</v>
      </c>
      <c r="B79" s="6">
        <v>5</v>
      </c>
      <c r="C79" s="6"/>
      <c r="D79" s="6" t="s">
        <v>99</v>
      </c>
      <c r="E79" s="6">
        <v>6.5</v>
      </c>
      <c r="F79" s="6"/>
    </row>
    <row r="80" spans="1:7">
      <c r="A80" s="6" t="s">
        <v>23</v>
      </c>
      <c r="B80" s="6">
        <v>4.5</v>
      </c>
      <c r="C80" s="6"/>
      <c r="D80" s="6" t="s">
        <v>48</v>
      </c>
      <c r="E80" s="6">
        <v>5</v>
      </c>
      <c r="F80" s="6"/>
    </row>
    <row r="81" spans="1:7">
      <c r="A81" s="6" t="s">
        <v>94</v>
      </c>
      <c r="B81" s="6">
        <v>5.5</v>
      </c>
      <c r="C81" s="6"/>
      <c r="D81" s="6" t="s">
        <v>17</v>
      </c>
      <c r="E81" s="6">
        <v>6</v>
      </c>
      <c r="F81" s="6"/>
    </row>
    <row r="82" spans="1:7">
      <c r="A82" s="6" t="s">
        <v>19</v>
      </c>
      <c r="B82" s="6">
        <v>6.5</v>
      </c>
      <c r="C82" s="6"/>
      <c r="D82" s="6" t="s">
        <v>100</v>
      </c>
      <c r="E82" s="6">
        <v>6</v>
      </c>
      <c r="F82" s="6"/>
    </row>
    <row r="83" spans="1:7">
      <c r="A83" s="6" t="s">
        <v>36</v>
      </c>
      <c r="B83" s="6">
        <v>6.5</v>
      </c>
      <c r="C83" s="6"/>
      <c r="D83" s="6" t="s">
        <v>38</v>
      </c>
      <c r="E83" s="6">
        <v>5.5</v>
      </c>
      <c r="F83" s="6"/>
    </row>
    <row r="84" spans="1:7">
      <c r="A84" s="6" t="s">
        <v>95</v>
      </c>
      <c r="B84" s="6">
        <v>6</v>
      </c>
      <c r="C84" s="6"/>
      <c r="D84" s="6" t="s">
        <v>39</v>
      </c>
      <c r="E84" s="6">
        <v>6.5</v>
      </c>
      <c r="F84" s="6"/>
    </row>
    <row r="85" spans="1:7">
      <c r="A85" s="6" t="s">
        <v>20</v>
      </c>
      <c r="B85" s="6">
        <v>5.5</v>
      </c>
      <c r="C85" s="6">
        <v>-2</v>
      </c>
      <c r="D85" s="6" t="s">
        <v>101</v>
      </c>
      <c r="E85" s="6">
        <v>5</v>
      </c>
      <c r="F85" s="6"/>
    </row>
    <row r="86" spans="1:7">
      <c r="A86" s="6" t="s">
        <v>21</v>
      </c>
      <c r="B86" s="6">
        <v>7.5</v>
      </c>
      <c r="C86" s="6">
        <v>6</v>
      </c>
      <c r="D86" s="6" t="s">
        <v>49</v>
      </c>
      <c r="E86" s="6">
        <v>5.5</v>
      </c>
      <c r="F86" s="6"/>
    </row>
    <row r="87" spans="1:7">
      <c r="A87" s="6" t="s">
        <v>96</v>
      </c>
      <c r="B87" s="6">
        <v>7</v>
      </c>
      <c r="C87" s="6">
        <v>3</v>
      </c>
      <c r="D87" s="6" t="s">
        <v>50</v>
      </c>
      <c r="E87" s="6">
        <v>6.5</v>
      </c>
      <c r="F87" s="6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72</v>
      </c>
      <c r="D89" s="9" t="s">
        <v>0</v>
      </c>
      <c r="E89" s="6"/>
      <c r="F89" s="6">
        <f>SUM(E77:F87)</f>
        <v>66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0.5</v>
      </c>
      <c r="G91" s="7"/>
    </row>
    <row r="92" spans="1:7">
      <c r="A92" s="9" t="s">
        <v>2</v>
      </c>
      <c r="B92" s="11">
        <f ca="1">IF(COUNT(B77:B87)&lt;11,0,AVERAGE(OFFSET(A76,2,1,LEFT(A76),1)))</f>
        <v>5.25</v>
      </c>
      <c r="C92" s="6">
        <f ca="1">IF(E92&gt;0,-INT(E92*4-23),0)+IF(E92=0,0,4-LEFT(D76))</f>
        <v>0</v>
      </c>
      <c r="D92" s="9" t="s">
        <v>2</v>
      </c>
      <c r="E92" s="11">
        <f ca="1">IF(COUNT(E77:E87)&lt;11,0,AVERAGE(OFFSET(D76,2,1,LEFT(D76),1)))</f>
        <v>6.166666666666667</v>
      </c>
      <c r="F92" s="6">
        <f ca="1">IF(B92&gt;0,-INT(B92*4-23),0)+IF(B92=0,0,4-LEFT(A76))</f>
        <v>2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29</v>
      </c>
      <c r="C93" s="6">
        <f ca="1">IF(B93=E93,0,IF(B93&lt;E93,-1,1)*INT(ABS(B93-E93))/2)</f>
        <v>0</v>
      </c>
      <c r="D93" s="10" t="s">
        <v>3</v>
      </c>
      <c r="E93" s="13">
        <f ca="1">IF(COUNT(E77:E87)&lt;11,0,SUM(OFFSET(D76,2+LEFT(D76),1,MID(D76,2,1),1))+5*IF(MID(D76,2,1)&lt;MID(A76,2,1),MID(A76,2,1)-MID(D76,2,1),0))</f>
        <v>29</v>
      </c>
      <c r="F93" s="6">
        <f ca="1">IF(B93=E93,0,IF(B93&gt;E93,-1,1)*INT(ABS(B93-E93))/2)</f>
        <v>0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0</v>
      </c>
      <c r="D95" s="14"/>
      <c r="E95" s="15"/>
      <c r="F95" s="15">
        <f ca="1">SUM(F91:F94)</f>
        <v>2.5</v>
      </c>
      <c r="G95" s="16"/>
    </row>
    <row r="96" spans="1:7">
      <c r="A96" s="9" t="s">
        <v>5</v>
      </c>
      <c r="B96" s="6"/>
      <c r="C96" s="6">
        <f ca="1">SUM(C89:C94)</f>
        <v>72</v>
      </c>
      <c r="D96" s="9" t="s">
        <v>5</v>
      </c>
      <c r="E96" s="6"/>
      <c r="F96" s="6">
        <f ca="1">SUM(F89:F94)</f>
        <v>68.5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>
      <c r="A98" s="6"/>
      <c r="B98" s="6"/>
      <c r="C98" s="6"/>
      <c r="D98" s="6"/>
    </row>
    <row r="99" spans="1:7">
      <c r="D99" s="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Regular</vt:lpstr>
      <vt:lpstr>Coppa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2016-03-14T11:06:19Z</dcterms:modified>
</cp:coreProperties>
</file>